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2" sheetId="1" r:id="rId1"/>
  </sheets>
  <externalReferences>
    <externalReference r:id="rId4"/>
  </externalReferences>
  <definedNames>
    <definedName name="_xlnm.Print_Titles" localSheetId="0">'Sheet2'!$5:$5</definedName>
    <definedName name="_xlnm.Print_Area" localSheetId="0">'Sheet2'!$A$1:$G$155</definedName>
  </definedNames>
  <calcPr fullCalcOnLoad="1"/>
</workbook>
</file>

<file path=xl/sharedStrings.xml><?xml version="1.0" encoding="utf-8"?>
<sst xmlns="http://schemas.openxmlformats.org/spreadsheetml/2006/main" count="294" uniqueCount="180">
  <si>
    <t>МЕСЯЧНЫЙ ОТЧЕТ ОБ ИСПОЛНЕНИИ БЮДЖЕТА</t>
  </si>
  <si>
    <t>Расходы</t>
  </si>
  <si>
    <t xml:space="preserve"> </t>
  </si>
  <si>
    <t>по СТАДНИЦКОМУ СЕЛЬСКОМУ ПОСЕЛЕНИЮ</t>
  </si>
  <si>
    <t>№ листа / № строки</t>
  </si>
  <si>
    <t>Код показателя</t>
  </si>
  <si>
    <t>Наименование показателя</t>
  </si>
  <si>
    <t>Городские поселения План на год</t>
  </si>
  <si>
    <t xml:space="preserve"> Cельские поселения План на год</t>
  </si>
  <si>
    <t>Городские поселения Исполнено</t>
  </si>
  <si>
    <t>Cельские поселения Исполнено</t>
  </si>
  <si>
    <t>2,1</t>
  </si>
  <si>
    <t>000  9600  0000000000  000</t>
  </si>
  <si>
    <t>Расходы бюджета - ИТОГО</t>
  </si>
  <si>
    <t>КВР 111</t>
  </si>
  <si>
    <t>Фонд оплаты труда учреждений</t>
  </si>
  <si>
    <t>000  0801  0000000000  000</t>
  </si>
  <si>
    <t>Культура</t>
  </si>
  <si>
    <t>000  0801  0000000000  211</t>
  </si>
  <si>
    <t>Заработная плата</t>
  </si>
  <si>
    <t>КВР 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</si>
  <si>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</si>
  <si>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000  0801  0000000000  213</t>
  </si>
  <si>
    <t>Начисления на выплаты по оплате труда</t>
  </si>
  <si>
    <t>КВР 121</t>
  </si>
  <si>
    <t>Фонд оплаты труда государственных (муниципальных) органов</t>
  </si>
  <si>
    <t>000  0102  0000000000  000</t>
  </si>
  <si>
    <t>Функционирование высшего должностного лица субъекта Российской Федерации и муниципального образования</t>
  </si>
  <si>
    <t>000  0102  0000000000  211</t>
  </si>
  <si>
    <t>000  0103  0000000000  000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</si>
  <si>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</si>
  <si>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000  0103  0000000000  211</t>
  </si>
  <si>
    <t>000  0104  0000000000  000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</si>
  <si>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</si>
  <si>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000  0104  0000000000  211</t>
  </si>
  <si>
    <t>000  0203  0000000000  000</t>
  </si>
  <si>
    <t>Мобилизационная и вневойсковая подготовка</t>
  </si>
  <si>
    <t>000  0203  0000000000  211</t>
  </si>
  <si>
    <t>КВР 122</t>
  </si>
  <si>
    <t>Прочие выплаты</t>
  </si>
  <si>
    <t>000  0104  0000000000  212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</si>
  <si>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</si>
  <si>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</si>
  <si>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000  0102  0000000000  213</t>
  </si>
  <si>
    <t>000  0103  0000000000  213</t>
  </si>
  <si>
    <t>000  0104  0000000000  213</t>
  </si>
  <si>
    <t>000  0203  0000000000  213</t>
  </si>
  <si>
    <t>КВР 244</t>
  </si>
  <si>
    <t>Прочая закупка товаров, работ и услуг для обеспечения государственных (муниципальных) нужд</t>
  </si>
  <si>
    <t>000  0103  0000000000  221</t>
  </si>
  <si>
    <t>Услуги связи</t>
  </si>
  <si>
    <t>000  0103  0000000000  222</t>
  </si>
  <si>
    <t>Транспортные услуги</t>
  </si>
  <si>
    <t>000  0103  0000000000  223</t>
  </si>
  <si>
    <t>Коммунальные услуги</t>
  </si>
  <si>
    <t>000  0103  0000000000  225</t>
  </si>
  <si>
    <t>Работы, услуги по содержанию имущества</t>
  </si>
  <si>
    <t>000  0104  0000000000  221</t>
  </si>
  <si>
    <t>000  0104  0000000000  222</t>
  </si>
  <si>
    <t>000  0104  0000000000  223</t>
  </si>
  <si>
    <t>000  0104  0000000000  224</t>
  </si>
  <si>
    <t>Арендная плата за пользование имуществом</t>
  </si>
  <si>
    <t>000  0104  0000000000  225</t>
  </si>
  <si>
    <t>000  0104  0000000000  226</t>
  </si>
  <si>
    <t>Прочие работы, услуги</t>
  </si>
  <si>
    <t>000  0104  0000000000  310</t>
  </si>
  <si>
    <t>Увеличение стоимости основных средств</t>
  </si>
  <si>
    <t>000  0104  0000000000  340</t>
  </si>
  <si>
    <t>Увеличение стоимости материальных запасов</t>
  </si>
  <si>
    <t>000  0203  0000000000  221</t>
  </si>
  <si>
    <t>000  0203  0000000000  222</t>
  </si>
  <si>
    <t>000  0203  0000000000  223</t>
  </si>
  <si>
    <t>000  0203  0000000000  224</t>
  </si>
  <si>
    <t>000  0203  0000000000  225</t>
  </si>
  <si>
    <t>000  0203  0000000000  310</t>
  </si>
  <si>
    <t>000  0203  0000000000  340</t>
  </si>
  <si>
    <t>000  0309  0000000000  000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</si>
  <si>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</si>
  <si>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000  0409  0000000000  000</t>
  </si>
  <si>
    <t>Дорожное хозяйство (дорожные фонды)</t>
  </si>
  <si>
    <t>000  0409  0000000000  225</t>
  </si>
  <si>
    <t>000  0409  0000000000  226</t>
  </si>
  <si>
    <t>000  0412  0000000000  000</t>
  </si>
  <si>
    <t>Другие вопросы в области национальной экономики</t>
  </si>
  <si>
    <t>000  0412  0000000000  226</t>
  </si>
  <si>
    <t>000  0501  0000000000  000</t>
  </si>
  <si>
    <t>Жилищное хозяйство</t>
  </si>
  <si>
    <t>000  0501  0000000000  225</t>
  </si>
  <si>
    <t>000  0501  0000000000  226</t>
  </si>
  <si>
    <t>000  0501  0000000000  290</t>
  </si>
  <si>
    <t>Прочие расходы</t>
  </si>
  <si>
    <t>000  0502  0000000000  000</t>
  </si>
  <si>
    <t>Коммунальное хозяйство</t>
  </si>
  <si>
    <t>000  0502  0000000000  225</t>
  </si>
  <si>
    <t>000  0502  0000000000  226</t>
  </si>
  <si>
    <t>000  0502  0000000000  310</t>
  </si>
  <si>
    <t>000  0502  0000000000  340</t>
  </si>
  <si>
    <t>000  0503  0000000000  000</t>
  </si>
  <si>
    <t>Благоустройство</t>
  </si>
  <si>
    <t>000  0503  0000000000  222</t>
  </si>
  <si>
    <t>000  0503  0000000000  223</t>
  </si>
  <si>
    <t>000  0503  0000000000  225</t>
  </si>
  <si>
    <t>000  0503  0000000000  226</t>
  </si>
  <si>
    <t>000  0503  0000000000  310</t>
  </si>
  <si>
    <t>000  0503  0000000000  340</t>
  </si>
  <si>
    <t>000  0505  0000000000  000</t>
  </si>
  <si>
    <t>Другие вопросы в области жилищно-коммунального хозяйства</t>
  </si>
  <si>
    <t>000  0505  0000000000  225</t>
  </si>
  <si>
    <t>000  0505  0000000000  226</t>
  </si>
  <si>
    <t>000  0701  0000000000  000</t>
  </si>
  <si>
    <t>Дошкольное образование</t>
  </si>
  <si>
    <t>000  0702  0000000000  000</t>
  </si>
  <si>
    <t>Общее образование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</si>
  <si>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</si>
  <si>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</si>
  <si>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</si>
  <si>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</si>
  <si>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</si>
  <si>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</si>
  <si>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000  1102  0000000000  000</t>
  </si>
  <si>
    <t>Массовый спорт</t>
  </si>
  <si>
    <t>000  1102  0000000000  226</t>
  </si>
  <si>
    <t>КВР 312</t>
  </si>
  <si>
    <t>Иные пенсии, социальные доплаты к пенсиям</t>
  </si>
  <si>
    <t>000  1001  0000000000  000</t>
  </si>
  <si>
    <t>000  1001  0000000000  263</t>
  </si>
  <si>
    <t>Пенсии, пособия, выплачиваемые организациям сектора государственного управления</t>
  </si>
  <si>
    <t>КВР 360</t>
  </si>
  <si>
    <t>Иные выплаты населению</t>
  </si>
  <si>
    <t>000  1003  0000000000  000</t>
  </si>
  <si>
    <t>Социальное обеспечение населения</t>
  </si>
  <si>
    <t>000  1003  0000000000  262</t>
  </si>
  <si>
    <t>Пособия по социальной помощи населению</t>
  </si>
  <si>
    <t>КВР 412</t>
  </si>
  <si>
    <t>Бюджетные инвестиции на приобретение объектов недвижимого имущества в государственную (муниципальную) собственность</t>
  </si>
  <si>
    <t>000  0501  0000000000  310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</si>
  <si>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</si>
  <si>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</si>
  <si>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</si>
  <si>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</si>
  <si>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</si>
  <si>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000  0503  0000000000  241</t>
  </si>
  <si>
    <t>Безвозмездные перечисления государственным и муниципальным организациям</t>
  </si>
  <si>
    <t>КВР 730</t>
  </si>
  <si>
    <t>Обслуживание  муниципального долга</t>
  </si>
  <si>
    <t>000  1301  0000000000  000</t>
  </si>
  <si>
    <t>Обслуживание государственного внутреннего и муниципального долга</t>
  </si>
  <si>
    <t>000  1301  0000000000  231</t>
  </si>
  <si>
    <t>Обслуживание внутреннего долга</t>
  </si>
  <si>
    <t>КВР 831</t>
  </si>
  <si>
    <t>000  0501  0000000000  242</t>
  </si>
  <si>
    <t>Безвозмездные перечисления организациям, за исключением государственных и муниципальных организаций</t>
  </si>
  <si>
    <t>000 0104 0000000000 000</t>
  </si>
  <si>
    <t>000 0104 0000000000 290</t>
  </si>
  <si>
    <t>КВР 851</t>
  </si>
  <si>
    <t>Уплата налога на имущество организаций и земельного налога</t>
  </si>
  <si>
    <t>000  0104  0000000000  290</t>
  </si>
  <si>
    <t>000  0701  0000000000  290</t>
  </si>
  <si>
    <t>000  0702  0000000000  290</t>
  </si>
  <si>
    <t>000  0801  0000000000  290</t>
  </si>
  <si>
    <t>КВР 852</t>
  </si>
  <si>
    <t>Уплата прочих налогов, сборов</t>
  </si>
  <si>
    <t>КВР 853</t>
  </si>
  <si>
    <t>Уплата иных платежей</t>
  </si>
  <si>
    <t>Образование</t>
  </si>
  <si>
    <t>КВР 870</t>
  </si>
  <si>
    <t>Резервные средства</t>
  </si>
  <si>
    <t>000  0111  0000000000  000</t>
  </si>
  <si>
    <t>Резервные фонды</t>
  </si>
  <si>
    <t>000  0111  0000000000  290</t>
  </si>
  <si>
    <t>16,1</t>
  </si>
  <si>
    <t>000  7900  0000000000  000</t>
  </si>
  <si>
    <t>Результат исполнения бюджета (дефицит "--", профицит "+")</t>
  </si>
  <si>
    <t>Глава администрации</t>
  </si>
  <si>
    <t>А.В. Авилов</t>
  </si>
  <si>
    <t>Главный бухгалтер</t>
  </si>
  <si>
    <t>с.Н. Санина</t>
  </si>
  <si>
    <t>000  0309  0000000000  340</t>
  </si>
  <si>
    <t>увеличение стоимости материальных запасов</t>
  </si>
  <si>
    <t>на  01.02.2017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</si>
</sst>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*#,##0.00"/>
  </numFmts>
  <fonts count="42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Arial"/>
      <family val="2"/>
    </font>
    <font>
      <sz val="12"/>
      <color indexed="8"/>
      <name val="Times New Roman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4;&#1072;&#1088;&#1090;&#1072;&#1083;&#1100;&#1085;&#1099;&#1077;%20&#1092;&#1086;&#1088;&#1084;&#1099;\&#8470;%203%20&#1088;&#1072;&#1089;&#1093;&#1086;&#1076;&#1099;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_КРАТКИЕ"/>
      <sheetName val="расходы"/>
    </sheetNames>
    <sheetDataSet>
      <sheetData sheetId="1">
        <row r="65">
          <cell r="E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view="pageBreakPreview" zoomScale="90" zoomScaleSheetLayoutView="90" zoomScalePageLayoutView="0" workbookViewId="0" topLeftCell="A1">
      <selection activeCell="C3" sqref="C3:F3"/>
    </sheetView>
  </sheetViews>
  <sheetFormatPr defaultColWidth="9.140625" defaultRowHeight="12.75"/>
  <cols>
    <col min="1" max="1" width="10.140625" style="1" customWidth="1"/>
    <col min="2" max="2" width="38.00390625" style="1" customWidth="1"/>
    <col min="3" max="3" width="51.7109375" style="1" customWidth="1"/>
    <col min="4" max="4" width="0" style="1" hidden="1" customWidth="1"/>
    <col min="5" max="5" width="18.00390625" style="1" customWidth="1"/>
    <col min="6" max="6" width="0" style="1" hidden="1" customWidth="1"/>
    <col min="7" max="7" width="18.28125" style="1" customWidth="1"/>
    <col min="8" max="8" width="15.28125" style="1" customWidth="1"/>
    <col min="9" max="16384" width="9.140625" style="1" customWidth="1"/>
  </cols>
  <sheetData>
    <row r="1" spans="1:7" ht="12.75" customHeight="1">
      <c r="A1" s="16"/>
      <c r="B1" s="16"/>
      <c r="C1" s="19" t="s">
        <v>0</v>
      </c>
      <c r="D1" s="19"/>
      <c r="E1" s="19"/>
      <c r="F1" s="19"/>
      <c r="G1" s="2"/>
    </row>
    <row r="2" spans="1:7" ht="15.75">
      <c r="A2" s="3"/>
      <c r="C2" s="4"/>
      <c r="D2" s="5" t="s">
        <v>1</v>
      </c>
      <c r="G2" s="2"/>
    </row>
    <row r="3" spans="1:7" ht="30" customHeight="1">
      <c r="A3" s="16"/>
      <c r="B3" s="16"/>
      <c r="C3" s="19" t="s">
        <v>179</v>
      </c>
      <c r="D3" s="19"/>
      <c r="E3" s="19"/>
      <c r="F3" s="19"/>
      <c r="G3" s="2"/>
    </row>
    <row r="4" spans="1:7" ht="24.75" customHeight="1">
      <c r="A4" s="16" t="s">
        <v>2</v>
      </c>
      <c r="B4" s="16"/>
      <c r="C4" s="17" t="s">
        <v>3</v>
      </c>
      <c r="D4" s="17"/>
      <c r="E4" s="17"/>
      <c r="F4" s="17"/>
      <c r="G4" s="3"/>
    </row>
    <row r="5" spans="1:7" ht="48.7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25.5" customHeight="1">
      <c r="A6" s="7" t="s">
        <v>11</v>
      </c>
      <c r="B6" s="8" t="s">
        <v>12</v>
      </c>
      <c r="C6" s="8" t="s">
        <v>13</v>
      </c>
      <c r="D6" s="9" t="e">
        <f>D7+D10+D13+D24+D33+D92+D95+D98+D108+D112+D116+D122+D131+D136+D143+D101</f>
        <v>#REF!</v>
      </c>
      <c r="E6" s="9">
        <f>E7+E10+E13+E22+E24+E33+E92+E116+E122+E136+E56</f>
        <v>3696300</v>
      </c>
      <c r="F6" s="9" t="e">
        <f>F7+F10+F13+F24+F33+F92+F95+F98+F108+F112+F116+F122+F131+F136+F143+F101</f>
        <v>#REF!</v>
      </c>
      <c r="G6" s="9">
        <f>G7+G10+G13+G22+G24+G33+G92+G116+G122+G136</f>
        <v>216235.91</v>
      </c>
    </row>
    <row r="7" spans="1:7" ht="21" customHeight="1">
      <c r="A7" s="10"/>
      <c r="B7" s="8" t="s">
        <v>14</v>
      </c>
      <c r="C7" s="8" t="s">
        <v>15</v>
      </c>
      <c r="D7" s="9">
        <f aca="true" t="shared" si="0" ref="D7:G8">D8</f>
        <v>0</v>
      </c>
      <c r="E7" s="9">
        <f t="shared" si="0"/>
        <v>382000</v>
      </c>
      <c r="F7" s="9">
        <f t="shared" si="0"/>
        <v>0</v>
      </c>
      <c r="G7" s="9">
        <f t="shared" si="0"/>
        <v>17160</v>
      </c>
    </row>
    <row r="8" spans="1:7" ht="22.5" customHeight="1">
      <c r="A8" s="10">
        <v>2.66</v>
      </c>
      <c r="B8" s="11" t="s">
        <v>16</v>
      </c>
      <c r="C8" s="11" t="s">
        <v>17</v>
      </c>
      <c r="D8" s="12">
        <f t="shared" si="0"/>
        <v>0</v>
      </c>
      <c r="E8" s="12">
        <f t="shared" si="0"/>
        <v>382000</v>
      </c>
      <c r="F8" s="12">
        <f t="shared" si="0"/>
        <v>0</v>
      </c>
      <c r="G8" s="12">
        <f t="shared" si="0"/>
        <v>17160</v>
      </c>
    </row>
    <row r="9" spans="1:7" ht="27.75" customHeight="1">
      <c r="A9" s="10"/>
      <c r="B9" s="11" t="s">
        <v>18</v>
      </c>
      <c r="C9" s="11" t="s">
        <v>19</v>
      </c>
      <c r="D9" s="12"/>
      <c r="E9" s="12">
        <v>382000</v>
      </c>
      <c r="F9" s="12"/>
      <c r="G9" s="12">
        <v>17160</v>
      </c>
    </row>
    <row r="10" spans="1:7" ht="69" customHeight="1">
      <c r="A10" s="10"/>
      <c r="B10" s="8" t="s">
        <v>20</v>
      </c>
      <c r="C10" s="8" t="s">
        <v>21</v>
      </c>
      <c r="D10" s="9">
        <f aca="true" t="shared" si="1" ref="D10:G11">D11</f>
        <v>0</v>
      </c>
      <c r="E10" s="9">
        <f t="shared" si="1"/>
        <v>115400</v>
      </c>
      <c r="F10" s="9">
        <f t="shared" si="1"/>
        <v>0</v>
      </c>
      <c r="G10" s="9">
        <f t="shared" si="1"/>
        <v>0</v>
      </c>
    </row>
    <row r="11" spans="1:7" ht="15.75" customHeight="1">
      <c r="A11" s="10">
        <v>2.66</v>
      </c>
      <c r="B11" s="11" t="s">
        <v>16</v>
      </c>
      <c r="C11" s="11" t="s">
        <v>17</v>
      </c>
      <c r="D11" s="12">
        <f t="shared" si="1"/>
        <v>0</v>
      </c>
      <c r="E11" s="12">
        <f t="shared" si="1"/>
        <v>115400</v>
      </c>
      <c r="F11" s="12">
        <f t="shared" si="1"/>
        <v>0</v>
      </c>
      <c r="G11" s="12">
        <f t="shared" si="1"/>
        <v>0</v>
      </c>
    </row>
    <row r="12" spans="1:7" ht="17.25" customHeight="1">
      <c r="A12" s="10"/>
      <c r="B12" s="11" t="s">
        <v>22</v>
      </c>
      <c r="C12" s="11" t="s">
        <v>23</v>
      </c>
      <c r="D12" s="12"/>
      <c r="E12" s="12">
        <v>115400</v>
      </c>
      <c r="F12" s="12"/>
      <c r="G12" s="12">
        <v>0</v>
      </c>
    </row>
    <row r="13" spans="1:7" s="5" customFormat="1" ht="28.5" customHeight="1">
      <c r="A13" s="7"/>
      <c r="B13" s="8" t="s">
        <v>24</v>
      </c>
      <c r="C13" s="8" t="s">
        <v>25</v>
      </c>
      <c r="D13" s="9">
        <f>D14+D16+D18+D20</f>
        <v>0</v>
      </c>
      <c r="E13" s="9">
        <f>E14+E18+E20</f>
        <v>1142680</v>
      </c>
      <c r="F13" s="9">
        <f>F14+F16+F18+F20</f>
        <v>0</v>
      </c>
      <c r="G13" s="9">
        <f>G14+G16+G18+G20</f>
        <v>65779</v>
      </c>
    </row>
    <row r="14" spans="1:7" ht="51.75" customHeight="1">
      <c r="A14" s="10">
        <v>2.3</v>
      </c>
      <c r="B14" s="11" t="s">
        <v>26</v>
      </c>
      <c r="C14" s="11" t="s">
        <v>27</v>
      </c>
      <c r="D14" s="12">
        <f>D15</f>
        <v>0</v>
      </c>
      <c r="E14" s="12">
        <f>E15</f>
        <v>440000</v>
      </c>
      <c r="F14" s="12">
        <f>F15</f>
        <v>0</v>
      </c>
      <c r="G14" s="12">
        <f>G15</f>
        <v>29752</v>
      </c>
    </row>
    <row r="15" spans="1:7" ht="15.75" customHeight="1">
      <c r="A15" s="10"/>
      <c r="B15" s="11" t="s">
        <v>28</v>
      </c>
      <c r="C15" s="11" t="s">
        <v>19</v>
      </c>
      <c r="D15" s="12"/>
      <c r="E15" s="12">
        <v>440000</v>
      </c>
      <c r="F15" s="12"/>
      <c r="G15" s="12">
        <v>29752</v>
      </c>
    </row>
    <row r="16" spans="1:7" ht="5.25" customHeight="1" hidden="1">
      <c r="A16" s="10">
        <v>2.4</v>
      </c>
      <c r="B16" s="11" t="s">
        <v>29</v>
      </c>
      <c r="C16" s="11" t="s">
        <v>30</v>
      </c>
      <c r="D16" s="12">
        <f>D17</f>
        <v>0</v>
      </c>
      <c r="E16" s="12">
        <f>E17</f>
        <v>0</v>
      </c>
      <c r="F16" s="12">
        <f>F17</f>
        <v>0</v>
      </c>
      <c r="G16" s="12">
        <f>G17</f>
        <v>0</v>
      </c>
    </row>
    <row r="17" spans="1:7" ht="15.75" customHeight="1" hidden="1">
      <c r="A17" s="10"/>
      <c r="B17" s="11" t="s">
        <v>31</v>
      </c>
      <c r="C17" s="11" t="s">
        <v>19</v>
      </c>
      <c r="D17" s="12"/>
      <c r="E17" s="12"/>
      <c r="F17" s="12"/>
      <c r="G17" s="12"/>
    </row>
    <row r="18" spans="1:256" ht="64.5" customHeight="1">
      <c r="A18" s="10">
        <v>2.5</v>
      </c>
      <c r="B18" s="11" t="s">
        <v>32</v>
      </c>
      <c r="C18" s="11" t="s">
        <v>33</v>
      </c>
      <c r="D18" s="12">
        <f>D19</f>
        <v>0</v>
      </c>
      <c r="E18" s="12">
        <f>E19</f>
        <v>655000</v>
      </c>
      <c r="F18" s="12">
        <f>F19</f>
        <v>0</v>
      </c>
      <c r="G18" s="12">
        <f>G19</f>
        <v>36027</v>
      </c>
      <c r="IV18" s="1">
        <f>SUM(A18:IU18)</f>
        <v>691029.5</v>
      </c>
    </row>
    <row r="19" spans="1:7" ht="18" customHeight="1">
      <c r="A19" s="10"/>
      <c r="B19" s="11" t="s">
        <v>34</v>
      </c>
      <c r="C19" s="11" t="s">
        <v>19</v>
      </c>
      <c r="D19" s="12"/>
      <c r="E19" s="12">
        <v>655000</v>
      </c>
      <c r="F19" s="12"/>
      <c r="G19" s="12">
        <v>36027</v>
      </c>
    </row>
    <row r="20" spans="1:7" ht="24" customHeight="1">
      <c r="A20" s="10">
        <v>2.16</v>
      </c>
      <c r="B20" s="11" t="s">
        <v>35</v>
      </c>
      <c r="C20" s="11" t="s">
        <v>36</v>
      </c>
      <c r="D20" s="12">
        <f>D21</f>
        <v>0</v>
      </c>
      <c r="E20" s="12">
        <f>E21</f>
        <v>47680</v>
      </c>
      <c r="F20" s="12">
        <f>F21</f>
        <v>0</v>
      </c>
      <c r="G20" s="12">
        <f>G21</f>
        <v>0</v>
      </c>
    </row>
    <row r="21" spans="1:7" ht="18.75" customHeight="1">
      <c r="A21" s="10"/>
      <c r="B21" s="11" t="s">
        <v>37</v>
      </c>
      <c r="C21" s="11" t="s">
        <v>19</v>
      </c>
      <c r="D21" s="12"/>
      <c r="E21" s="12">
        <v>47680</v>
      </c>
      <c r="F21" s="12"/>
      <c r="G21" s="12">
        <v>0</v>
      </c>
    </row>
    <row r="22" spans="1:7" s="5" customFormat="1" ht="18.75" customHeight="1">
      <c r="A22" s="7"/>
      <c r="B22" s="8" t="s">
        <v>38</v>
      </c>
      <c r="C22" s="8" t="s">
        <v>39</v>
      </c>
      <c r="D22" s="9"/>
      <c r="E22" s="9">
        <f>E23</f>
        <v>13200</v>
      </c>
      <c r="F22" s="9"/>
      <c r="G22" s="9">
        <f>G23</f>
        <v>494</v>
      </c>
    </row>
    <row r="23" spans="1:7" s="5" customFormat="1" ht="18.75" customHeight="1">
      <c r="A23" s="7"/>
      <c r="B23" s="11" t="s">
        <v>40</v>
      </c>
      <c r="C23" s="11" t="s">
        <v>39</v>
      </c>
      <c r="D23" s="9"/>
      <c r="E23" s="12">
        <v>13200</v>
      </c>
      <c r="F23" s="12"/>
      <c r="G23" s="12">
        <v>494</v>
      </c>
    </row>
    <row r="24" spans="1:7" ht="90" customHeight="1">
      <c r="A24" s="10"/>
      <c r="B24" s="8" t="s">
        <v>41</v>
      </c>
      <c r="C24" s="8" t="s">
        <v>42</v>
      </c>
      <c r="D24" s="9">
        <f>D25+D27+D29+D31</f>
        <v>0</v>
      </c>
      <c r="E24" s="9">
        <f>E25+E29+E31</f>
        <v>345400</v>
      </c>
      <c r="F24" s="9">
        <f>F25+F27+F29+F31</f>
        <v>0</v>
      </c>
      <c r="G24" s="9">
        <f>G25+G27+G29+G31</f>
        <v>0</v>
      </c>
    </row>
    <row r="25" spans="1:7" ht="42" customHeight="1">
      <c r="A25" s="10">
        <v>2.3</v>
      </c>
      <c r="B25" s="11" t="s">
        <v>26</v>
      </c>
      <c r="C25" s="11" t="s">
        <v>27</v>
      </c>
      <c r="D25" s="12">
        <f>D26</f>
        <v>0</v>
      </c>
      <c r="E25" s="12">
        <f>E26</f>
        <v>133000</v>
      </c>
      <c r="F25" s="12">
        <f>F26</f>
        <v>0</v>
      </c>
      <c r="G25" s="12">
        <f>G26</f>
        <v>0</v>
      </c>
    </row>
    <row r="26" spans="1:7" ht="36.75" customHeight="1">
      <c r="A26" s="10"/>
      <c r="B26" s="11" t="s">
        <v>43</v>
      </c>
      <c r="C26" s="11" t="s">
        <v>23</v>
      </c>
      <c r="D26" s="12"/>
      <c r="E26" s="12">
        <v>133000</v>
      </c>
      <c r="F26" s="12"/>
      <c r="G26" s="12">
        <v>0</v>
      </c>
    </row>
    <row r="27" spans="1:7" ht="0.75" customHeight="1">
      <c r="A27" s="10">
        <v>2.4</v>
      </c>
      <c r="B27" s="11" t="s">
        <v>29</v>
      </c>
      <c r="C27" s="11" t="s">
        <v>30</v>
      </c>
      <c r="D27" s="12">
        <f>D28</f>
        <v>0</v>
      </c>
      <c r="E27" s="12">
        <f>E28</f>
        <v>0</v>
      </c>
      <c r="F27" s="12">
        <f>F28</f>
        <v>0</v>
      </c>
      <c r="G27" s="12">
        <f>G28</f>
        <v>0</v>
      </c>
    </row>
    <row r="28" spans="1:7" ht="15.75" customHeight="1" hidden="1">
      <c r="A28" s="10"/>
      <c r="B28" s="11" t="s">
        <v>44</v>
      </c>
      <c r="C28" s="11" t="s">
        <v>23</v>
      </c>
      <c r="D28" s="12"/>
      <c r="E28" s="12"/>
      <c r="F28" s="12"/>
      <c r="G28" s="12"/>
    </row>
    <row r="29" spans="1:7" ht="57.75" customHeight="1">
      <c r="A29" s="10">
        <v>2.5</v>
      </c>
      <c r="B29" s="11" t="s">
        <v>32</v>
      </c>
      <c r="C29" s="11" t="s">
        <v>33</v>
      </c>
      <c r="D29" s="12">
        <f>D30</f>
        <v>0</v>
      </c>
      <c r="E29" s="12">
        <f>E30</f>
        <v>198000</v>
      </c>
      <c r="F29" s="12">
        <f>F30</f>
        <v>0</v>
      </c>
      <c r="G29" s="12">
        <f>G30</f>
        <v>0</v>
      </c>
    </row>
    <row r="30" spans="1:7" ht="33" customHeight="1">
      <c r="A30" s="10"/>
      <c r="B30" s="11" t="s">
        <v>45</v>
      </c>
      <c r="C30" s="11" t="s">
        <v>23</v>
      </c>
      <c r="D30" s="12"/>
      <c r="E30" s="12">
        <v>198000</v>
      </c>
      <c r="F30" s="12"/>
      <c r="G30" s="12">
        <v>0</v>
      </c>
    </row>
    <row r="31" spans="1:7" ht="35.25" customHeight="1">
      <c r="A31" s="10">
        <v>2.16</v>
      </c>
      <c r="B31" s="11" t="s">
        <v>35</v>
      </c>
      <c r="C31" s="11" t="s">
        <v>36</v>
      </c>
      <c r="D31" s="12">
        <f>D32</f>
        <v>0</v>
      </c>
      <c r="E31" s="12">
        <f>E32</f>
        <v>14400</v>
      </c>
      <c r="F31" s="12">
        <f>F32</f>
        <v>0</v>
      </c>
      <c r="G31" s="12">
        <f>G32</f>
        <v>0</v>
      </c>
    </row>
    <row r="32" spans="1:7" ht="31.5" customHeight="1">
      <c r="A32" s="10"/>
      <c r="B32" s="11" t="s">
        <v>46</v>
      </c>
      <c r="C32" s="11" t="s">
        <v>23</v>
      </c>
      <c r="D32" s="12"/>
      <c r="E32" s="12">
        <v>14400</v>
      </c>
      <c r="F32" s="12"/>
      <c r="G32" s="12">
        <v>0</v>
      </c>
    </row>
    <row r="33" spans="1:7" ht="47.25" customHeight="1">
      <c r="A33" s="10"/>
      <c r="B33" s="8" t="s">
        <v>47</v>
      </c>
      <c r="C33" s="8" t="s">
        <v>48</v>
      </c>
      <c r="D33" s="9" t="e">
        <f>D34+D39+D48+D56+D59+D62+D64+D68+D73+D80+#REF!+#REF!+D83+D90</f>
        <v>#REF!</v>
      </c>
      <c r="E33" s="9">
        <f>E39+E48+E59+E73+E83</f>
        <v>1504420</v>
      </c>
      <c r="F33" s="9" t="e">
        <f>F34+F39+F48+F56+F59+F62+F64+F68+F73+F80+#REF!+#REF!+F83+F90</f>
        <v>#REF!</v>
      </c>
      <c r="G33" s="9">
        <f>G34+G39+G48+G56+G59+G62+G64+G68+G73+G80+G83+G90</f>
        <v>122807.91</v>
      </c>
    </row>
    <row r="34" spans="1:7" s="5" customFormat="1" ht="27.75" customHeight="1" hidden="1">
      <c r="A34" s="7">
        <v>2.4</v>
      </c>
      <c r="B34" s="8" t="s">
        <v>29</v>
      </c>
      <c r="C34" s="8" t="s">
        <v>30</v>
      </c>
      <c r="D34" s="9">
        <f>D35+D36+D37+D38</f>
        <v>0</v>
      </c>
      <c r="E34" s="9">
        <f>E35+E36+E37+E38</f>
        <v>0</v>
      </c>
      <c r="F34" s="9">
        <f>F35+F36+F37+F38</f>
        <v>0</v>
      </c>
      <c r="G34" s="9">
        <f>G35+G36+G37+G38</f>
        <v>0</v>
      </c>
    </row>
    <row r="35" spans="1:7" ht="2.25" customHeight="1" hidden="1">
      <c r="A35" s="10"/>
      <c r="B35" s="11" t="s">
        <v>49</v>
      </c>
      <c r="C35" s="11" t="s">
        <v>50</v>
      </c>
      <c r="D35" s="12"/>
      <c r="E35" s="12"/>
      <c r="F35" s="12"/>
      <c r="G35" s="12"/>
    </row>
    <row r="36" spans="1:7" ht="18.75" customHeight="1" hidden="1">
      <c r="A36" s="10"/>
      <c r="B36" s="11" t="s">
        <v>51</v>
      </c>
      <c r="C36" s="11" t="s">
        <v>52</v>
      </c>
      <c r="D36" s="12"/>
      <c r="E36" s="12"/>
      <c r="F36" s="12"/>
      <c r="G36" s="12"/>
    </row>
    <row r="37" spans="1:7" ht="17.25" customHeight="1" hidden="1">
      <c r="A37" s="10"/>
      <c r="B37" s="11" t="s">
        <v>53</v>
      </c>
      <c r="C37" s="11" t="s">
        <v>54</v>
      </c>
      <c r="D37" s="12"/>
      <c r="E37" s="12"/>
      <c r="F37" s="12"/>
      <c r="G37" s="12"/>
    </row>
    <row r="38" spans="1:7" ht="36" customHeight="1" hidden="1">
      <c r="A38" s="10"/>
      <c r="B38" s="11" t="s">
        <v>55</v>
      </c>
      <c r="C38" s="11" t="s">
        <v>56</v>
      </c>
      <c r="D38" s="12"/>
      <c r="E38" s="12"/>
      <c r="F38" s="12"/>
      <c r="G38" s="12"/>
    </row>
    <row r="39" spans="1:7" s="5" customFormat="1" ht="73.5" customHeight="1">
      <c r="A39" s="7">
        <v>2.5</v>
      </c>
      <c r="B39" s="8" t="s">
        <v>32</v>
      </c>
      <c r="C39" s="8" t="s">
        <v>33</v>
      </c>
      <c r="D39" s="9">
        <f>D40+D41+D42+D43+D44+D45+D46+D47</f>
        <v>0</v>
      </c>
      <c r="E39" s="9">
        <f>E40+E41+E42+E43+E44+E45+E46+E47</f>
        <v>569300</v>
      </c>
      <c r="F39" s="9">
        <f>F40+F41+F42+F43+F44+F45+F46+F47</f>
        <v>0</v>
      </c>
      <c r="G39" s="9">
        <f>G40+G41+G42+G43+G44+G45+G46+G47</f>
        <v>77470.88</v>
      </c>
    </row>
    <row r="40" spans="1:7" ht="18" customHeight="1">
      <c r="A40" s="10"/>
      <c r="B40" s="11" t="s">
        <v>57</v>
      </c>
      <c r="C40" s="11" t="s">
        <v>50</v>
      </c>
      <c r="D40" s="12"/>
      <c r="E40" s="12">
        <v>72000</v>
      </c>
      <c r="F40" s="12"/>
      <c r="G40" s="12">
        <v>4888.67</v>
      </c>
    </row>
    <row r="41" spans="1:7" ht="14.25" customHeight="1">
      <c r="A41" s="10"/>
      <c r="B41" s="11" t="s">
        <v>58</v>
      </c>
      <c r="C41" s="11" t="s">
        <v>52</v>
      </c>
      <c r="D41" s="12"/>
      <c r="E41" s="12"/>
      <c r="F41" s="12"/>
      <c r="G41" s="12"/>
    </row>
    <row r="42" spans="1:7" ht="17.25" customHeight="1">
      <c r="A42" s="10"/>
      <c r="B42" s="11" t="s">
        <v>59</v>
      </c>
      <c r="C42" s="11" t="s">
        <v>54</v>
      </c>
      <c r="D42" s="12"/>
      <c r="E42" s="12">
        <v>258300</v>
      </c>
      <c r="F42" s="12"/>
      <c r="G42" s="12">
        <v>34865.21</v>
      </c>
    </row>
    <row r="43" spans="1:7" ht="33" customHeight="1">
      <c r="A43" s="10"/>
      <c r="B43" s="11" t="s">
        <v>60</v>
      </c>
      <c r="C43" s="11" t="s">
        <v>61</v>
      </c>
      <c r="D43" s="12"/>
      <c r="E43" s="12"/>
      <c r="F43" s="12"/>
      <c r="G43" s="12">
        <v>0</v>
      </c>
    </row>
    <row r="44" spans="1:7" ht="27" customHeight="1">
      <c r="A44" s="10"/>
      <c r="B44" s="11" t="s">
        <v>62</v>
      </c>
      <c r="C44" s="11" t="s">
        <v>56</v>
      </c>
      <c r="D44" s="12"/>
      <c r="E44" s="12">
        <v>109000</v>
      </c>
      <c r="F44" s="12"/>
      <c r="G44" s="12">
        <v>5397</v>
      </c>
    </row>
    <row r="45" spans="1:7" ht="16.5" customHeight="1">
      <c r="A45" s="10"/>
      <c r="B45" s="11" t="s">
        <v>63</v>
      </c>
      <c r="C45" s="11" t="s">
        <v>64</v>
      </c>
      <c r="D45" s="12"/>
      <c r="E45" s="12">
        <v>20000</v>
      </c>
      <c r="F45" s="12"/>
      <c r="G45" s="12">
        <v>13800</v>
      </c>
    </row>
    <row r="46" spans="1:7" ht="32.25" customHeight="1">
      <c r="A46" s="10"/>
      <c r="B46" s="11" t="s">
        <v>65</v>
      </c>
      <c r="C46" s="11" t="s">
        <v>66</v>
      </c>
      <c r="D46" s="12"/>
      <c r="E46" s="12">
        <v>10000</v>
      </c>
      <c r="F46" s="12"/>
      <c r="G46" s="12">
        <v>0</v>
      </c>
    </row>
    <row r="47" spans="1:7" ht="34.5" customHeight="1">
      <c r="A47" s="10"/>
      <c r="B47" s="11" t="s">
        <v>67</v>
      </c>
      <c r="C47" s="11" t="s">
        <v>68</v>
      </c>
      <c r="D47" s="12"/>
      <c r="E47" s="12">
        <v>100000</v>
      </c>
      <c r="F47" s="12"/>
      <c r="G47" s="12">
        <v>18520</v>
      </c>
    </row>
    <row r="48" spans="1:7" s="5" customFormat="1" ht="37.5" customHeight="1">
      <c r="A48" s="7">
        <v>2.16</v>
      </c>
      <c r="B48" s="8" t="s">
        <v>35</v>
      </c>
      <c r="C48" s="8" t="s">
        <v>36</v>
      </c>
      <c r="D48" s="9">
        <f>D49+D50+D51+D52+D53+D54+D55</f>
        <v>0</v>
      </c>
      <c r="E48" s="9">
        <f>E49+E50+E51+E52+E53+E54+E55</f>
        <v>6220</v>
      </c>
      <c r="F48" s="9">
        <f>F49+F50+F51+F52+F53+F54+F55</f>
        <v>0</v>
      </c>
      <c r="G48" s="9">
        <v>0</v>
      </c>
    </row>
    <row r="49" spans="1:7" ht="18.75" customHeight="1">
      <c r="A49" s="10"/>
      <c r="B49" s="11" t="s">
        <v>69</v>
      </c>
      <c r="C49" s="11" t="s">
        <v>50</v>
      </c>
      <c r="D49" s="12"/>
      <c r="E49" s="12">
        <v>1500</v>
      </c>
      <c r="F49" s="12"/>
      <c r="G49" s="12">
        <v>0</v>
      </c>
    </row>
    <row r="50" spans="1:7" ht="17.25" customHeight="1">
      <c r="A50" s="10"/>
      <c r="B50" s="11" t="s">
        <v>70</v>
      </c>
      <c r="C50" s="11" t="s">
        <v>52</v>
      </c>
      <c r="D50" s="12"/>
      <c r="E50" s="12"/>
      <c r="F50" s="12"/>
      <c r="G50" s="12"/>
    </row>
    <row r="51" spans="1:7" ht="16.5" customHeight="1">
      <c r="A51" s="10"/>
      <c r="B51" s="11" t="s">
        <v>71</v>
      </c>
      <c r="C51" s="11" t="s">
        <v>54</v>
      </c>
      <c r="D51" s="12"/>
      <c r="E51" s="12">
        <v>0</v>
      </c>
      <c r="F51" s="12"/>
      <c r="G51" s="12"/>
    </row>
    <row r="52" spans="1:7" ht="15" customHeight="1">
      <c r="A52" s="10"/>
      <c r="B52" s="11" t="s">
        <v>72</v>
      </c>
      <c r="C52" s="11" t="s">
        <v>61</v>
      </c>
      <c r="D52" s="12"/>
      <c r="E52" s="12"/>
      <c r="F52" s="12"/>
      <c r="G52" s="12"/>
    </row>
    <row r="53" spans="1:7" ht="14.25" customHeight="1">
      <c r="A53" s="10"/>
      <c r="B53" s="11" t="s">
        <v>73</v>
      </c>
      <c r="C53" s="11" t="s">
        <v>56</v>
      </c>
      <c r="D53" s="12"/>
      <c r="E53" s="12"/>
      <c r="F53" s="12"/>
      <c r="G53" s="12"/>
    </row>
    <row r="54" spans="1:7" ht="15" customHeight="1">
      <c r="A54" s="10"/>
      <c r="B54" s="11" t="s">
        <v>74</v>
      </c>
      <c r="C54" s="11" t="s">
        <v>66</v>
      </c>
      <c r="D54" s="12"/>
      <c r="E54" s="12"/>
      <c r="F54" s="12"/>
      <c r="G54" s="12"/>
    </row>
    <row r="55" spans="1:7" ht="18.75" customHeight="1">
      <c r="A55" s="10"/>
      <c r="B55" s="11" t="s">
        <v>75</v>
      </c>
      <c r="C55" s="11" t="s">
        <v>68</v>
      </c>
      <c r="D55" s="12"/>
      <c r="E55" s="12">
        <v>4720</v>
      </c>
      <c r="F55" s="12"/>
      <c r="G55" s="12">
        <v>0</v>
      </c>
    </row>
    <row r="56" spans="1:7" s="5" customFormat="1" ht="69" customHeight="1">
      <c r="A56" s="7">
        <v>2.31</v>
      </c>
      <c r="B56" s="8" t="s">
        <v>76</v>
      </c>
      <c r="C56" s="8" t="s">
        <v>77</v>
      </c>
      <c r="D56" s="9">
        <f>D57+D58</f>
        <v>0</v>
      </c>
      <c r="E56" s="9">
        <f>E57+E58</f>
        <v>3000</v>
      </c>
      <c r="F56" s="9">
        <f>F57+F58</f>
        <v>0</v>
      </c>
      <c r="G56" s="9">
        <f>G57+G58</f>
        <v>0</v>
      </c>
    </row>
    <row r="57" spans="1:7" ht="18.75" customHeight="1">
      <c r="A57" s="10"/>
      <c r="B57" s="11" t="s">
        <v>177</v>
      </c>
      <c r="C57" s="11" t="s">
        <v>178</v>
      </c>
      <c r="D57" s="12"/>
      <c r="E57" s="12">
        <v>3000</v>
      </c>
      <c r="F57" s="12"/>
      <c r="G57" s="12"/>
    </row>
    <row r="58" spans="1:7" ht="17.25" customHeight="1">
      <c r="A58" s="10"/>
      <c r="B58" s="11"/>
      <c r="C58" s="11"/>
      <c r="D58" s="12"/>
      <c r="E58" s="12"/>
      <c r="F58" s="12"/>
      <c r="G58" s="12"/>
    </row>
    <row r="59" spans="1:7" s="5" customFormat="1" ht="21" customHeight="1">
      <c r="A59" s="7">
        <v>2.44</v>
      </c>
      <c r="B59" s="8" t="s">
        <v>78</v>
      </c>
      <c r="C59" s="8" t="s">
        <v>79</v>
      </c>
      <c r="D59" s="9">
        <f>D60+D61</f>
        <v>0</v>
      </c>
      <c r="E59" s="9">
        <f>E60+E61</f>
        <v>630000</v>
      </c>
      <c r="F59" s="9">
        <f>F60+F61</f>
        <v>0</v>
      </c>
      <c r="G59" s="9">
        <f>G60+G61</f>
        <v>0</v>
      </c>
    </row>
    <row r="60" spans="1:7" ht="16.5" customHeight="1">
      <c r="A60" s="10"/>
      <c r="B60" s="11" t="s">
        <v>80</v>
      </c>
      <c r="C60" s="11" t="s">
        <v>56</v>
      </c>
      <c r="D60" s="12"/>
      <c r="E60" s="12">
        <v>630000</v>
      </c>
      <c r="F60" s="12"/>
      <c r="G60" s="12">
        <v>0</v>
      </c>
    </row>
    <row r="61" spans="1:7" ht="17.25" customHeight="1">
      <c r="A61" s="10"/>
      <c r="B61" s="11" t="s">
        <v>81</v>
      </c>
      <c r="C61" s="11" t="s">
        <v>64</v>
      </c>
      <c r="D61" s="12"/>
      <c r="E61" s="12"/>
      <c r="F61" s="12"/>
      <c r="G61" s="12"/>
    </row>
    <row r="62" spans="1:7" s="5" customFormat="1" ht="39.75" customHeight="1">
      <c r="A62" s="7">
        <v>2.47</v>
      </c>
      <c r="B62" s="8" t="s">
        <v>82</v>
      </c>
      <c r="C62" s="8" t="s">
        <v>83</v>
      </c>
      <c r="D62" s="9">
        <f>D63</f>
        <v>0</v>
      </c>
      <c r="E62" s="9">
        <f>E63</f>
        <v>0</v>
      </c>
      <c r="F62" s="9">
        <f>F63</f>
        <v>0</v>
      </c>
      <c r="G62" s="9">
        <f>G63</f>
        <v>0</v>
      </c>
    </row>
    <row r="63" spans="1:7" ht="19.5" customHeight="1">
      <c r="A63" s="10"/>
      <c r="B63" s="11" t="s">
        <v>84</v>
      </c>
      <c r="C63" s="11" t="s">
        <v>64</v>
      </c>
      <c r="D63" s="12"/>
      <c r="E63" s="12"/>
      <c r="F63" s="12"/>
      <c r="G63" s="12"/>
    </row>
    <row r="64" spans="1:7" s="5" customFormat="1" ht="25.5" customHeight="1">
      <c r="A64" s="7">
        <v>2.48</v>
      </c>
      <c r="B64" s="8" t="s">
        <v>85</v>
      </c>
      <c r="C64" s="8" t="s">
        <v>86</v>
      </c>
      <c r="D64" s="9">
        <f>D65+D66+D67</f>
        <v>0</v>
      </c>
      <c r="E64" s="9">
        <f>E65+E66+E67</f>
        <v>0</v>
      </c>
      <c r="F64" s="9">
        <f>F65+F66+F67</f>
        <v>0</v>
      </c>
      <c r="G64" s="9">
        <f>G65+G66+G67</f>
        <v>0</v>
      </c>
    </row>
    <row r="65" spans="1:7" ht="35.25" customHeight="1">
      <c r="A65" s="10"/>
      <c r="B65" s="11" t="s">
        <v>87</v>
      </c>
      <c r="C65" s="11" t="s">
        <v>56</v>
      </c>
      <c r="D65" s="12"/>
      <c r="E65" s="12"/>
      <c r="F65" s="12"/>
      <c r="G65" s="12"/>
    </row>
    <row r="66" spans="1:7" ht="17.25" customHeight="1">
      <c r="A66" s="10"/>
      <c r="B66" s="11" t="s">
        <v>88</v>
      </c>
      <c r="C66" s="11" t="s">
        <v>64</v>
      </c>
      <c r="D66" s="12"/>
      <c r="E66" s="12"/>
      <c r="F66" s="12"/>
      <c r="G66" s="12"/>
    </row>
    <row r="67" spans="1:7" ht="18" customHeight="1">
      <c r="A67" s="10"/>
      <c r="B67" s="11" t="s">
        <v>89</v>
      </c>
      <c r="C67" s="11" t="s">
        <v>90</v>
      </c>
      <c r="D67" s="12"/>
      <c r="E67" s="12"/>
      <c r="F67" s="12"/>
      <c r="G67" s="12"/>
    </row>
    <row r="68" spans="1:7" s="5" customFormat="1" ht="25.5" customHeight="1">
      <c r="A68" s="7">
        <v>2.49</v>
      </c>
      <c r="B68" s="8" t="s">
        <v>91</v>
      </c>
      <c r="C68" s="8" t="s">
        <v>92</v>
      </c>
      <c r="D68" s="9">
        <f>D69+D70+D71</f>
        <v>0</v>
      </c>
      <c r="E68" s="9">
        <f>E69+E70+E71+E72</f>
        <v>0</v>
      </c>
      <c r="F68" s="9">
        <f>F69+F70+F71</f>
        <v>0</v>
      </c>
      <c r="G68" s="9">
        <f>G69+G70+G71</f>
        <v>0</v>
      </c>
    </row>
    <row r="69" spans="1:7" ht="15" customHeight="1">
      <c r="A69" s="10"/>
      <c r="B69" s="11" t="s">
        <v>93</v>
      </c>
      <c r="C69" s="11" t="s">
        <v>56</v>
      </c>
      <c r="D69" s="12"/>
      <c r="E69" s="12">
        <v>0</v>
      </c>
      <c r="F69" s="12"/>
      <c r="G69" s="12"/>
    </row>
    <row r="70" spans="1:7" ht="18.75" customHeight="1">
      <c r="A70" s="10"/>
      <c r="B70" s="11" t="s">
        <v>94</v>
      </c>
      <c r="C70" s="11" t="s">
        <v>64</v>
      </c>
      <c r="D70" s="12"/>
      <c r="E70" s="12"/>
      <c r="F70" s="12"/>
      <c r="G70" s="12"/>
    </row>
    <row r="71" spans="1:7" ht="15" customHeight="1">
      <c r="A71" s="10"/>
      <c r="B71" s="11" t="s">
        <v>95</v>
      </c>
      <c r="C71" s="11" t="s">
        <v>66</v>
      </c>
      <c r="D71" s="12"/>
      <c r="E71" s="12"/>
      <c r="F71" s="12"/>
      <c r="G71" s="12"/>
    </row>
    <row r="72" spans="1:7" ht="18" customHeight="1">
      <c r="A72" s="10"/>
      <c r="B72" s="11" t="s">
        <v>96</v>
      </c>
      <c r="C72" s="11" t="s">
        <v>68</v>
      </c>
      <c r="D72" s="12"/>
      <c r="E72" s="12">
        <v>0</v>
      </c>
      <c r="F72" s="12"/>
      <c r="G72" s="12"/>
    </row>
    <row r="73" spans="1:7" s="5" customFormat="1" ht="25.5" customHeight="1">
      <c r="A73" s="7">
        <v>2.5</v>
      </c>
      <c r="B73" s="8" t="s">
        <v>97</v>
      </c>
      <c r="C73" s="8" t="s">
        <v>98</v>
      </c>
      <c r="D73" s="9">
        <f>D74+D75+D76+D77+D78+D79</f>
        <v>0</v>
      </c>
      <c r="E73" s="9">
        <f>E74+E75+E76+E77+E78+E79</f>
        <v>135000</v>
      </c>
      <c r="F73" s="9">
        <f>F74+F75+F76+F77+F78+F79</f>
        <v>0</v>
      </c>
      <c r="G73" s="9">
        <f>G74+G75+G76+G77+G78+G79</f>
        <v>13889.54</v>
      </c>
    </row>
    <row r="74" spans="1:7" ht="20.25" customHeight="1">
      <c r="A74" s="10"/>
      <c r="B74" s="11" t="s">
        <v>99</v>
      </c>
      <c r="C74" s="11" t="s">
        <v>52</v>
      </c>
      <c r="D74" s="12"/>
      <c r="E74" s="12"/>
      <c r="F74" s="12"/>
      <c r="G74" s="12"/>
    </row>
    <row r="75" spans="1:7" ht="18.75" customHeight="1">
      <c r="A75" s="10"/>
      <c r="B75" s="11" t="s">
        <v>100</v>
      </c>
      <c r="C75" s="11" t="s">
        <v>54</v>
      </c>
      <c r="D75" s="12"/>
      <c r="E75" s="12">
        <v>93000</v>
      </c>
      <c r="F75" s="12"/>
      <c r="G75" s="12">
        <v>13889.54</v>
      </c>
    </row>
    <row r="76" spans="1:7" ht="17.25" customHeight="1">
      <c r="A76" s="10"/>
      <c r="B76" s="11" t="s">
        <v>101</v>
      </c>
      <c r="C76" s="11" t="s">
        <v>56</v>
      </c>
      <c r="D76" s="12"/>
      <c r="E76" s="12">
        <v>27000</v>
      </c>
      <c r="F76" s="12"/>
      <c r="G76" s="12">
        <v>0</v>
      </c>
    </row>
    <row r="77" spans="1:7" ht="20.25" customHeight="1">
      <c r="A77" s="10"/>
      <c r="B77" s="11" t="s">
        <v>102</v>
      </c>
      <c r="C77" s="11" t="s">
        <v>64</v>
      </c>
      <c r="D77" s="12"/>
      <c r="E77" s="12"/>
      <c r="F77" s="12"/>
      <c r="G77" s="12"/>
    </row>
    <row r="78" spans="1:7" ht="18" customHeight="1">
      <c r="A78" s="10"/>
      <c r="B78" s="11" t="s">
        <v>103</v>
      </c>
      <c r="C78" s="11" t="s">
        <v>66</v>
      </c>
      <c r="D78" s="12"/>
      <c r="E78" s="12"/>
      <c r="F78" s="12"/>
      <c r="G78" s="12"/>
    </row>
    <row r="79" spans="1:7" ht="20.25" customHeight="1">
      <c r="A79" s="10"/>
      <c r="B79" s="11" t="s">
        <v>104</v>
      </c>
      <c r="C79" s="11" t="s">
        <v>68</v>
      </c>
      <c r="D79" s="12"/>
      <c r="E79" s="12">
        <v>15000</v>
      </c>
      <c r="F79" s="12"/>
      <c r="G79" s="12"/>
    </row>
    <row r="80" spans="1:7" s="5" customFormat="1" ht="44.25" customHeight="1">
      <c r="A80" s="7">
        <v>2.52</v>
      </c>
      <c r="B80" s="8" t="s">
        <v>105</v>
      </c>
      <c r="C80" s="8" t="s">
        <v>106</v>
      </c>
      <c r="D80" s="9">
        <f>D81+D82</f>
        <v>0</v>
      </c>
      <c r="E80" s="9">
        <f>E81+E82</f>
        <v>0</v>
      </c>
      <c r="F80" s="9">
        <f>F81+F82</f>
        <v>0</v>
      </c>
      <c r="G80" s="9">
        <f>G81+G82</f>
        <v>0</v>
      </c>
    </row>
    <row r="81" spans="1:7" ht="27.75" customHeight="1">
      <c r="A81" s="10"/>
      <c r="B81" s="11" t="s">
        <v>107</v>
      </c>
      <c r="C81" s="11" t="s">
        <v>56</v>
      </c>
      <c r="D81" s="12"/>
      <c r="E81" s="12"/>
      <c r="F81" s="12"/>
      <c r="G81" s="12"/>
    </row>
    <row r="82" spans="1:7" ht="17.25" customHeight="1">
      <c r="A82" s="10"/>
      <c r="B82" s="11" t="s">
        <v>108</v>
      </c>
      <c r="C82" s="11" t="s">
        <v>64</v>
      </c>
      <c r="D82" s="12"/>
      <c r="E82" s="12"/>
      <c r="F82" s="12"/>
      <c r="G82" s="12"/>
    </row>
    <row r="83" spans="1:7" s="5" customFormat="1" ht="25.5" customHeight="1">
      <c r="A83" s="7">
        <v>2.66</v>
      </c>
      <c r="B83" s="8" t="s">
        <v>16</v>
      </c>
      <c r="C83" s="8" t="s">
        <v>17</v>
      </c>
      <c r="D83" s="9">
        <f>D84+D85+D86+D87+D88+D89</f>
        <v>0</v>
      </c>
      <c r="E83" s="9">
        <f>E84+E85+E86+E87+E88+E89</f>
        <v>163900</v>
      </c>
      <c r="F83" s="9">
        <f>F84+F85+F86+F87+F88+F89</f>
        <v>0</v>
      </c>
      <c r="G83" s="9">
        <f>G84+G85+G86+G87+G88+G89</f>
        <v>31447.489999999998</v>
      </c>
    </row>
    <row r="84" spans="1:7" ht="18" customHeight="1">
      <c r="A84" s="10"/>
      <c r="B84" s="11" t="s">
        <v>113</v>
      </c>
      <c r="C84" s="11" t="s">
        <v>50</v>
      </c>
      <c r="D84" s="12"/>
      <c r="E84" s="12">
        <v>11000</v>
      </c>
      <c r="F84" s="12"/>
      <c r="G84" s="12">
        <v>583.51</v>
      </c>
    </row>
    <row r="85" spans="1:7" ht="18" customHeight="1">
      <c r="A85" s="10"/>
      <c r="B85" s="11" t="s">
        <v>114</v>
      </c>
      <c r="C85" s="11" t="s">
        <v>54</v>
      </c>
      <c r="D85" s="12"/>
      <c r="E85" s="12">
        <v>74300</v>
      </c>
      <c r="F85" s="12"/>
      <c r="G85" s="12">
        <v>9973.98</v>
      </c>
    </row>
    <row r="86" spans="1:7" ht="19.5" customHeight="1">
      <c r="A86" s="10"/>
      <c r="B86" s="11" t="s">
        <v>115</v>
      </c>
      <c r="C86" s="11" t="s">
        <v>56</v>
      </c>
      <c r="D86" s="12"/>
      <c r="E86" s="12">
        <v>30000</v>
      </c>
      <c r="F86" s="12"/>
      <c r="G86" s="12">
        <v>5397</v>
      </c>
    </row>
    <row r="87" spans="1:7" ht="19.5" customHeight="1">
      <c r="A87" s="10"/>
      <c r="B87" s="11" t="s">
        <v>116</v>
      </c>
      <c r="C87" s="11" t="s">
        <v>64</v>
      </c>
      <c r="D87" s="12"/>
      <c r="E87" s="12">
        <v>38600</v>
      </c>
      <c r="F87" s="12"/>
      <c r="G87" s="12">
        <v>11793</v>
      </c>
    </row>
    <row r="88" spans="1:7" ht="17.25" customHeight="1">
      <c r="A88" s="10"/>
      <c r="B88" s="11" t="s">
        <v>117</v>
      </c>
      <c r="C88" s="11" t="s">
        <v>66</v>
      </c>
      <c r="D88" s="12"/>
      <c r="E88" s="12"/>
      <c r="F88" s="12"/>
      <c r="G88" s="12">
        <v>0</v>
      </c>
    </row>
    <row r="89" spans="1:7" ht="33.75" customHeight="1">
      <c r="A89" s="10"/>
      <c r="B89" s="11" t="s">
        <v>118</v>
      </c>
      <c r="C89" s="11" t="s">
        <v>68</v>
      </c>
      <c r="D89" s="12"/>
      <c r="E89" s="12">
        <v>10000</v>
      </c>
      <c r="F89" s="12"/>
      <c r="G89" s="12">
        <v>3700</v>
      </c>
    </row>
    <row r="90" spans="1:7" s="5" customFormat="1" ht="25.5" customHeight="1">
      <c r="A90" s="7">
        <v>2.86</v>
      </c>
      <c r="B90" s="8" t="s">
        <v>119</v>
      </c>
      <c r="C90" s="8" t="s">
        <v>120</v>
      </c>
      <c r="D90" s="9">
        <f>D91</f>
        <v>0</v>
      </c>
      <c r="E90" s="9">
        <f>E91</f>
        <v>0</v>
      </c>
      <c r="F90" s="9">
        <f>F91</f>
        <v>0</v>
      </c>
      <c r="G90" s="9">
        <f>G91</f>
        <v>0</v>
      </c>
    </row>
    <row r="91" spans="1:7" ht="18" customHeight="1">
      <c r="A91" s="10"/>
      <c r="B91" s="11" t="s">
        <v>121</v>
      </c>
      <c r="C91" s="11" t="s">
        <v>64</v>
      </c>
      <c r="D91" s="12"/>
      <c r="E91" s="12"/>
      <c r="F91" s="12"/>
      <c r="G91" s="12"/>
    </row>
    <row r="92" spans="1:7" ht="30.75" customHeight="1">
      <c r="A92" s="10"/>
      <c r="B92" s="8" t="s">
        <v>122</v>
      </c>
      <c r="C92" s="8" t="s">
        <v>123</v>
      </c>
      <c r="D92" s="9">
        <f aca="true" t="shared" si="2" ref="D92:G93">D93</f>
        <v>0</v>
      </c>
      <c r="E92" s="9">
        <f t="shared" si="2"/>
        <v>130000</v>
      </c>
      <c r="F92" s="9">
        <f t="shared" si="2"/>
        <v>0</v>
      </c>
      <c r="G92" s="9">
        <f t="shared" si="2"/>
        <v>9995</v>
      </c>
    </row>
    <row r="93" spans="1:7" ht="19.5" customHeight="1">
      <c r="A93" s="10">
        <v>2.79</v>
      </c>
      <c r="B93" s="11" t="s">
        <v>124</v>
      </c>
      <c r="C93" s="11" t="s">
        <v>2</v>
      </c>
      <c r="D93" s="12">
        <f t="shared" si="2"/>
        <v>0</v>
      </c>
      <c r="E93" s="12">
        <f t="shared" si="2"/>
        <v>130000</v>
      </c>
      <c r="F93" s="12">
        <f t="shared" si="2"/>
        <v>0</v>
      </c>
      <c r="G93" s="12">
        <f t="shared" si="2"/>
        <v>9995</v>
      </c>
    </row>
    <row r="94" spans="1:7" ht="31.5" customHeight="1">
      <c r="A94" s="10"/>
      <c r="B94" s="11" t="s">
        <v>125</v>
      </c>
      <c r="C94" s="11" t="s">
        <v>126</v>
      </c>
      <c r="D94" s="12"/>
      <c r="E94" s="12">
        <v>130000</v>
      </c>
      <c r="F94" s="12"/>
      <c r="G94" s="12">
        <v>9995</v>
      </c>
    </row>
    <row r="95" spans="1:7" ht="18.75" customHeight="1">
      <c r="A95" s="10"/>
      <c r="B95" s="8" t="s">
        <v>127</v>
      </c>
      <c r="C95" s="8" t="s">
        <v>128</v>
      </c>
      <c r="D95" s="9">
        <f aca="true" t="shared" si="3" ref="D95:G96">D96</f>
        <v>0</v>
      </c>
      <c r="E95" s="9">
        <f t="shared" si="3"/>
        <v>0</v>
      </c>
      <c r="F95" s="9">
        <f t="shared" si="3"/>
        <v>0</v>
      </c>
      <c r="G95" s="9">
        <f t="shared" si="3"/>
        <v>0</v>
      </c>
    </row>
    <row r="96" spans="1:7" ht="17.25" customHeight="1" hidden="1">
      <c r="A96" s="10">
        <v>2.81</v>
      </c>
      <c r="B96" s="11" t="s">
        <v>129</v>
      </c>
      <c r="C96" s="11" t="s">
        <v>130</v>
      </c>
      <c r="D96" s="12">
        <f t="shared" si="3"/>
        <v>0</v>
      </c>
      <c r="E96" s="12">
        <f t="shared" si="3"/>
        <v>0</v>
      </c>
      <c r="F96" s="12">
        <f t="shared" si="3"/>
        <v>0</v>
      </c>
      <c r="G96" s="12">
        <f t="shared" si="3"/>
        <v>0</v>
      </c>
    </row>
    <row r="97" spans="1:7" ht="33.75" customHeight="1" hidden="1">
      <c r="A97" s="10"/>
      <c r="B97" s="11" t="s">
        <v>131</v>
      </c>
      <c r="C97" s="11" t="s">
        <v>132</v>
      </c>
      <c r="D97" s="12"/>
      <c r="E97" s="12"/>
      <c r="F97" s="12"/>
      <c r="G97" s="12"/>
    </row>
    <row r="98" spans="1:7" ht="30" customHeight="1">
      <c r="A98" s="10"/>
      <c r="B98" s="8" t="s">
        <v>133</v>
      </c>
      <c r="C98" s="8" t="s">
        <v>134</v>
      </c>
      <c r="D98" s="9">
        <f aca="true" t="shared" si="4" ref="D98:G99">D99</f>
        <v>0</v>
      </c>
      <c r="E98" s="9">
        <f t="shared" si="4"/>
        <v>0</v>
      </c>
      <c r="F98" s="9">
        <f t="shared" si="4"/>
        <v>0</v>
      </c>
      <c r="G98" s="9">
        <f t="shared" si="4"/>
        <v>0</v>
      </c>
    </row>
    <row r="99" spans="1:7" ht="15.75" customHeight="1" hidden="1">
      <c r="A99" s="10">
        <v>2.48</v>
      </c>
      <c r="B99" s="11" t="s">
        <v>85</v>
      </c>
      <c r="C99" s="11" t="s">
        <v>86</v>
      </c>
      <c r="D99" s="12">
        <f t="shared" si="4"/>
        <v>0</v>
      </c>
      <c r="E99" s="12">
        <f t="shared" si="4"/>
        <v>0</v>
      </c>
      <c r="F99" s="12">
        <f t="shared" si="4"/>
        <v>0</v>
      </c>
      <c r="G99" s="12">
        <f t="shared" si="4"/>
        <v>0</v>
      </c>
    </row>
    <row r="100" spans="1:7" ht="38.25" customHeight="1" hidden="1">
      <c r="A100" s="10"/>
      <c r="B100" s="11" t="s">
        <v>135</v>
      </c>
      <c r="C100" s="11" t="s">
        <v>66</v>
      </c>
      <c r="D100" s="12"/>
      <c r="E100" s="12"/>
      <c r="F100" s="12"/>
      <c r="G100" s="12"/>
    </row>
    <row r="101" spans="1:7" ht="32.25" customHeight="1">
      <c r="A101" s="10"/>
      <c r="B101" s="8" t="s">
        <v>136</v>
      </c>
      <c r="C101" s="8" t="s">
        <v>137</v>
      </c>
      <c r="D101" s="9">
        <f>D102+D104+D106</f>
        <v>0</v>
      </c>
      <c r="E101" s="9">
        <f>E102+E104+E106</f>
        <v>0</v>
      </c>
      <c r="F101" s="9">
        <f>F102+F104+F106</f>
        <v>0</v>
      </c>
      <c r="G101" s="9">
        <f>G102+G104+G106</f>
        <v>0</v>
      </c>
    </row>
    <row r="102" spans="1:7" ht="18" customHeight="1" hidden="1">
      <c r="A102" s="10">
        <v>2.48</v>
      </c>
      <c r="B102" s="11" t="s">
        <v>85</v>
      </c>
      <c r="C102" s="11" t="s">
        <v>86</v>
      </c>
      <c r="D102" s="12">
        <f>D103</f>
        <v>0</v>
      </c>
      <c r="E102" s="12">
        <f>E103</f>
        <v>0</v>
      </c>
      <c r="F102" s="12">
        <f>F103</f>
        <v>0</v>
      </c>
      <c r="G102" s="12">
        <f>G103</f>
        <v>0</v>
      </c>
    </row>
    <row r="103" spans="1:7" ht="39" customHeight="1" hidden="1">
      <c r="A103" s="10"/>
      <c r="B103" s="11" t="s">
        <v>135</v>
      </c>
      <c r="C103" s="11" t="s">
        <v>66</v>
      </c>
      <c r="D103" s="12"/>
      <c r="E103" s="12"/>
      <c r="F103" s="12"/>
      <c r="G103" s="12"/>
    </row>
    <row r="104" spans="1:7" ht="18" customHeight="1" hidden="1">
      <c r="A104" s="10"/>
      <c r="B104" s="11" t="s">
        <v>97</v>
      </c>
      <c r="C104" s="11" t="s">
        <v>98</v>
      </c>
      <c r="D104" s="12">
        <f>D105</f>
        <v>0</v>
      </c>
      <c r="E104" s="12">
        <f>E105</f>
        <v>0</v>
      </c>
      <c r="F104" s="12">
        <f>F105</f>
        <v>0</v>
      </c>
      <c r="G104" s="12">
        <f>G105</f>
        <v>0</v>
      </c>
    </row>
    <row r="105" spans="1:7" ht="18" customHeight="1" hidden="1">
      <c r="A105" s="10"/>
      <c r="B105" s="11" t="s">
        <v>103</v>
      </c>
      <c r="C105" s="11" t="s">
        <v>66</v>
      </c>
      <c r="D105" s="12"/>
      <c r="E105" s="12"/>
      <c r="F105" s="12"/>
      <c r="G105" s="12"/>
    </row>
    <row r="106" spans="1:7" ht="27" customHeight="1" hidden="1">
      <c r="A106" s="10"/>
      <c r="B106" s="11" t="s">
        <v>105</v>
      </c>
      <c r="C106" s="11" t="s">
        <v>106</v>
      </c>
      <c r="D106" s="12">
        <f>D107</f>
        <v>0</v>
      </c>
      <c r="E106" s="12">
        <f>E107</f>
        <v>0</v>
      </c>
      <c r="F106" s="12">
        <f>F107</f>
        <v>0</v>
      </c>
      <c r="G106" s="12">
        <f>G107</f>
        <v>0</v>
      </c>
    </row>
    <row r="107" spans="1:7" ht="41.25" customHeight="1" hidden="1">
      <c r="A107" s="10"/>
      <c r="B107" s="11" t="s">
        <v>138</v>
      </c>
      <c r="C107" s="11" t="s">
        <v>66</v>
      </c>
      <c r="D107" s="12"/>
      <c r="E107" s="12"/>
      <c r="F107" s="12"/>
      <c r="G107" s="12"/>
    </row>
    <row r="108" spans="1:7" ht="42.75" customHeight="1">
      <c r="A108" s="10"/>
      <c r="B108" s="8" t="s">
        <v>139</v>
      </c>
      <c r="C108" s="8" t="s">
        <v>140</v>
      </c>
      <c r="D108" s="9">
        <f>D109</f>
        <v>0</v>
      </c>
      <c r="E108" s="9">
        <f>E109</f>
        <v>0</v>
      </c>
      <c r="F108" s="9">
        <f>F109</f>
        <v>0</v>
      </c>
      <c r="G108" s="9">
        <f>G109</f>
        <v>0</v>
      </c>
    </row>
    <row r="109" spans="1:7" ht="17.25" customHeight="1" hidden="1">
      <c r="A109" s="13">
        <v>2.5</v>
      </c>
      <c r="B109" s="11" t="s">
        <v>97</v>
      </c>
      <c r="C109" s="11" t="s">
        <v>98</v>
      </c>
      <c r="D109" s="12">
        <f>D111</f>
        <v>0</v>
      </c>
      <c r="E109" s="12">
        <f>E111</f>
        <v>0</v>
      </c>
      <c r="F109" s="12">
        <f>F111</f>
        <v>0</v>
      </c>
      <c r="G109" s="12">
        <f>G111</f>
        <v>0</v>
      </c>
    </row>
    <row r="110" spans="1:7" ht="15" hidden="1">
      <c r="A110" s="10"/>
      <c r="B110" s="11"/>
      <c r="C110" s="11"/>
      <c r="D110" s="12"/>
      <c r="E110" s="12"/>
      <c r="F110" s="12"/>
      <c r="G110" s="12"/>
    </row>
    <row r="111" spans="1:7" ht="43.5" customHeight="1" hidden="1">
      <c r="A111" s="10"/>
      <c r="B111" s="11" t="s">
        <v>141</v>
      </c>
      <c r="C111" s="11" t="s">
        <v>142</v>
      </c>
      <c r="D111" s="12"/>
      <c r="E111" s="12"/>
      <c r="F111" s="12"/>
      <c r="G111" s="12"/>
    </row>
    <row r="112" spans="1:7" ht="21" customHeight="1">
      <c r="A112" s="10"/>
      <c r="B112" s="8" t="s">
        <v>143</v>
      </c>
      <c r="C112" s="8" t="s">
        <v>144</v>
      </c>
      <c r="D112" s="9">
        <f>D113</f>
        <v>0</v>
      </c>
      <c r="E112" s="9">
        <f>E113</f>
        <v>0</v>
      </c>
      <c r="F112" s="9">
        <f>F113</f>
        <v>0</v>
      </c>
      <c r="G112" s="9">
        <f>G113</f>
        <v>0</v>
      </c>
    </row>
    <row r="113" spans="1:7" ht="39.75" customHeight="1" hidden="1">
      <c r="A113" s="10">
        <v>2.94</v>
      </c>
      <c r="B113" s="11" t="s">
        <v>145</v>
      </c>
      <c r="C113" s="11" t="s">
        <v>146</v>
      </c>
      <c r="D113" s="12">
        <f>D115</f>
        <v>0</v>
      </c>
      <c r="E113" s="12">
        <f>E115</f>
        <v>0</v>
      </c>
      <c r="F113" s="12">
        <f>F115</f>
        <v>0</v>
      </c>
      <c r="G113" s="12">
        <f>G115</f>
        <v>0</v>
      </c>
    </row>
    <row r="114" spans="1:7" ht="15" hidden="1">
      <c r="A114" s="10"/>
      <c r="B114" s="8"/>
      <c r="C114" s="11"/>
      <c r="D114" s="12"/>
      <c r="E114" s="12"/>
      <c r="F114" s="12"/>
      <c r="G114" s="12"/>
    </row>
    <row r="115" spans="1:7" ht="17.25" customHeight="1" hidden="1">
      <c r="A115" s="10"/>
      <c r="B115" s="11" t="s">
        <v>147</v>
      </c>
      <c r="C115" s="11" t="s">
        <v>148</v>
      </c>
      <c r="D115" s="12"/>
      <c r="E115" s="12"/>
      <c r="F115" s="12"/>
      <c r="G115" s="12"/>
    </row>
    <row r="116" spans="1:7" ht="24.75" customHeight="1">
      <c r="A116" s="10"/>
      <c r="B116" s="8" t="s">
        <v>149</v>
      </c>
      <c r="C116" s="8" t="s">
        <v>90</v>
      </c>
      <c r="D116" s="9">
        <f>D117</f>
        <v>0</v>
      </c>
      <c r="E116" s="9">
        <f>E121</f>
        <v>0</v>
      </c>
      <c r="F116" s="9">
        <f>F117</f>
        <v>0</v>
      </c>
      <c r="G116" s="9">
        <f>G121</f>
        <v>0</v>
      </c>
    </row>
    <row r="117" spans="1:7" ht="19.5" customHeight="1" hidden="1">
      <c r="A117" s="10">
        <v>2.48</v>
      </c>
      <c r="B117" s="11" t="s">
        <v>85</v>
      </c>
      <c r="C117" s="11" t="s">
        <v>86</v>
      </c>
      <c r="D117" s="12">
        <f>D119</f>
        <v>0</v>
      </c>
      <c r="E117" s="12">
        <f>E119</f>
        <v>0</v>
      </c>
      <c r="F117" s="12">
        <f>F119</f>
        <v>0</v>
      </c>
      <c r="G117" s="12">
        <f>G119</f>
        <v>0</v>
      </c>
    </row>
    <row r="118" spans="1:7" ht="15" hidden="1">
      <c r="A118" s="10"/>
      <c r="B118" s="8"/>
      <c r="C118" s="11"/>
      <c r="D118" s="12"/>
      <c r="E118" s="12"/>
      <c r="F118" s="12"/>
      <c r="G118" s="12"/>
    </row>
    <row r="119" spans="1:7" ht="60.75" customHeight="1" hidden="1">
      <c r="A119" s="10"/>
      <c r="B119" s="11" t="s">
        <v>150</v>
      </c>
      <c r="C119" s="11" t="s">
        <v>151</v>
      </c>
      <c r="D119" s="12"/>
      <c r="E119" s="12"/>
      <c r="F119" s="12"/>
      <c r="G119" s="12"/>
    </row>
    <row r="120" spans="1:7" ht="66" customHeight="1">
      <c r="A120" s="10"/>
      <c r="B120" s="11" t="s">
        <v>152</v>
      </c>
      <c r="C120" s="11" t="s">
        <v>33</v>
      </c>
      <c r="D120" s="12"/>
      <c r="E120" s="12">
        <v>0</v>
      </c>
      <c r="F120" s="12"/>
      <c r="G120" s="12">
        <v>0</v>
      </c>
    </row>
    <row r="121" spans="1:7" ht="18" customHeight="1">
      <c r="A121" s="10"/>
      <c r="B121" s="11" t="s">
        <v>153</v>
      </c>
      <c r="C121" s="11" t="s">
        <v>90</v>
      </c>
      <c r="D121" s="12"/>
      <c r="E121" s="12">
        <v>0</v>
      </c>
      <c r="F121" s="12"/>
      <c r="G121" s="12">
        <v>0</v>
      </c>
    </row>
    <row r="122" spans="1:7" ht="39" customHeight="1">
      <c r="A122" s="10"/>
      <c r="B122" s="8" t="s">
        <v>154</v>
      </c>
      <c r="C122" s="8" t="s">
        <v>155</v>
      </c>
      <c r="D122" s="9">
        <f>D123+D125+D127+D129</f>
        <v>0</v>
      </c>
      <c r="E122" s="9">
        <f>E123+E125+E127+E129</f>
        <v>58200</v>
      </c>
      <c r="F122" s="9">
        <f>F123+F125+F127+F129</f>
        <v>0</v>
      </c>
      <c r="G122" s="9">
        <f>G123+G125+G127+G129</f>
        <v>0</v>
      </c>
    </row>
    <row r="123" spans="1:7" ht="72.75" customHeight="1">
      <c r="A123" s="10">
        <v>2.5</v>
      </c>
      <c r="B123" s="11" t="s">
        <v>32</v>
      </c>
      <c r="C123" s="11" t="s">
        <v>33</v>
      </c>
      <c r="D123" s="12">
        <f>D124</f>
        <v>0</v>
      </c>
      <c r="E123" s="12">
        <f>E124</f>
        <v>58200</v>
      </c>
      <c r="F123" s="12">
        <f>F124</f>
        <v>0</v>
      </c>
      <c r="G123" s="12">
        <f>G124</f>
        <v>0</v>
      </c>
    </row>
    <row r="124" spans="1:7" ht="15" customHeight="1">
      <c r="A124" s="10"/>
      <c r="B124" s="11" t="s">
        <v>156</v>
      </c>
      <c r="C124" s="11" t="s">
        <v>90</v>
      </c>
      <c r="D124" s="12"/>
      <c r="E124" s="12">
        <v>58200</v>
      </c>
      <c r="F124" s="12"/>
      <c r="G124" s="12">
        <f>'[1]расходы'!G63</f>
        <v>0</v>
      </c>
    </row>
    <row r="125" spans="1:7" ht="18" customHeight="1">
      <c r="A125" s="10">
        <v>2.58</v>
      </c>
      <c r="B125" s="11" t="s">
        <v>109</v>
      </c>
      <c r="C125" s="11" t="s">
        <v>110</v>
      </c>
      <c r="D125" s="12">
        <f>D126</f>
        <v>0</v>
      </c>
      <c r="E125" s="12">
        <f>E126</f>
        <v>0</v>
      </c>
      <c r="F125" s="12">
        <f>F126</f>
        <v>0</v>
      </c>
      <c r="G125" s="12">
        <f>G126</f>
        <v>0</v>
      </c>
    </row>
    <row r="126" spans="1:7" ht="16.5" customHeight="1">
      <c r="A126" s="10"/>
      <c r="B126" s="11" t="s">
        <v>157</v>
      </c>
      <c r="C126" s="11" t="s">
        <v>90</v>
      </c>
      <c r="D126" s="12"/>
      <c r="E126" s="12"/>
      <c r="F126" s="12"/>
      <c r="G126" s="12"/>
    </row>
    <row r="127" spans="1:7" ht="15.75" customHeight="1">
      <c r="A127" s="10">
        <v>2.59</v>
      </c>
      <c r="B127" s="11" t="s">
        <v>111</v>
      </c>
      <c r="C127" s="11" t="s">
        <v>112</v>
      </c>
      <c r="D127" s="12">
        <f>D128</f>
        <v>0</v>
      </c>
      <c r="E127" s="12">
        <f>E128</f>
        <v>0</v>
      </c>
      <c r="F127" s="12">
        <f>F128</f>
        <v>0</v>
      </c>
      <c r="G127" s="12">
        <f>G128</f>
        <v>0</v>
      </c>
    </row>
    <row r="128" spans="1:7" ht="17.25" customHeight="1">
      <c r="A128" s="10"/>
      <c r="B128" s="11" t="s">
        <v>158</v>
      </c>
      <c r="C128" s="11" t="s">
        <v>90</v>
      </c>
      <c r="D128" s="12"/>
      <c r="E128" s="12">
        <v>0</v>
      </c>
      <c r="F128" s="12"/>
      <c r="G128" s="12">
        <v>0</v>
      </c>
    </row>
    <row r="129" spans="1:7" ht="18" customHeight="1">
      <c r="A129" s="10">
        <v>2.66</v>
      </c>
      <c r="B129" s="11" t="s">
        <v>16</v>
      </c>
      <c r="C129" s="11" t="s">
        <v>17</v>
      </c>
      <c r="D129" s="12">
        <f>D130</f>
        <v>0</v>
      </c>
      <c r="E129" s="12">
        <f>E130</f>
        <v>0</v>
      </c>
      <c r="F129" s="12">
        <f>F130</f>
        <v>0</v>
      </c>
      <c r="G129" s="12">
        <f>G130</f>
        <v>0</v>
      </c>
    </row>
    <row r="130" spans="1:7" ht="18" customHeight="1">
      <c r="A130" s="10"/>
      <c r="B130" s="11" t="s">
        <v>159</v>
      </c>
      <c r="C130" s="11" t="s">
        <v>90</v>
      </c>
      <c r="D130" s="12"/>
      <c r="E130" s="12"/>
      <c r="F130" s="12"/>
      <c r="G130" s="12">
        <v>0</v>
      </c>
    </row>
    <row r="131" spans="1:7" ht="30.75" customHeight="1">
      <c r="A131" s="10"/>
      <c r="B131" s="8" t="s">
        <v>160</v>
      </c>
      <c r="C131" s="8" t="s">
        <v>161</v>
      </c>
      <c r="D131" s="9">
        <f>D132+D134</f>
        <v>0</v>
      </c>
      <c r="E131" s="9">
        <f>E132+E134</f>
        <v>0</v>
      </c>
      <c r="F131" s="9">
        <f>F132+F134</f>
        <v>0</v>
      </c>
      <c r="G131" s="9">
        <f>G132+G134</f>
        <v>0</v>
      </c>
    </row>
    <row r="132" spans="1:7" ht="0.75" customHeight="1">
      <c r="A132" s="10">
        <v>2.5</v>
      </c>
      <c r="B132" s="11" t="s">
        <v>32</v>
      </c>
      <c r="C132" s="11" t="s">
        <v>33</v>
      </c>
      <c r="D132" s="12">
        <f>D133</f>
        <v>0</v>
      </c>
      <c r="E132" s="12">
        <v>0</v>
      </c>
      <c r="F132" s="12">
        <f>F133</f>
        <v>0</v>
      </c>
      <c r="G132" s="12">
        <f>G133</f>
        <v>0</v>
      </c>
    </row>
    <row r="133" spans="1:7" ht="9" customHeight="1" hidden="1">
      <c r="A133" s="10"/>
      <c r="B133" s="11" t="s">
        <v>156</v>
      </c>
      <c r="C133" s="11" t="s">
        <v>90</v>
      </c>
      <c r="D133" s="12"/>
      <c r="E133" s="12">
        <v>0</v>
      </c>
      <c r="F133" s="12"/>
      <c r="G133" s="12"/>
    </row>
    <row r="134" spans="1:7" ht="8.25" customHeight="1" hidden="1">
      <c r="A134" s="10">
        <v>2.66</v>
      </c>
      <c r="B134" s="11" t="s">
        <v>16</v>
      </c>
      <c r="C134" s="11" t="s">
        <v>17</v>
      </c>
      <c r="D134" s="12">
        <f>D135</f>
        <v>0</v>
      </c>
      <c r="E134" s="12">
        <f>E135</f>
        <v>0</v>
      </c>
      <c r="F134" s="12">
        <f>F135</f>
        <v>0</v>
      </c>
      <c r="G134" s="12">
        <f>G135</f>
        <v>0</v>
      </c>
    </row>
    <row r="135" spans="1:7" ht="16.5" customHeight="1" hidden="1">
      <c r="A135" s="10"/>
      <c r="B135" s="11" t="s">
        <v>159</v>
      </c>
      <c r="C135" s="11" t="s">
        <v>90</v>
      </c>
      <c r="D135" s="12"/>
      <c r="E135" s="12"/>
      <c r="F135" s="12"/>
      <c r="G135" s="12"/>
    </row>
    <row r="136" spans="1:7" ht="16.5" customHeight="1">
      <c r="A136" s="10"/>
      <c r="B136" s="8" t="s">
        <v>162</v>
      </c>
      <c r="C136" s="8" t="s">
        <v>163</v>
      </c>
      <c r="D136" s="9">
        <f>D137+D141</f>
        <v>0</v>
      </c>
      <c r="E136" s="9">
        <f>E138+E140+E142</f>
        <v>2000</v>
      </c>
      <c r="F136" s="9">
        <f>F137+F141</f>
        <v>0</v>
      </c>
      <c r="G136" s="9">
        <f>G138+G140+G142</f>
        <v>0</v>
      </c>
    </row>
    <row r="137" spans="1:7" ht="64.5" customHeight="1">
      <c r="A137" s="10">
        <v>2.5</v>
      </c>
      <c r="B137" s="11" t="s">
        <v>32</v>
      </c>
      <c r="C137" s="11" t="s">
        <v>33</v>
      </c>
      <c r="D137" s="12">
        <f>D138</f>
        <v>0</v>
      </c>
      <c r="E137" s="12">
        <f>E138</f>
        <v>0</v>
      </c>
      <c r="F137" s="12">
        <f>F138</f>
        <v>0</v>
      </c>
      <c r="G137" s="12">
        <f>G138</f>
        <v>0</v>
      </c>
    </row>
    <row r="138" spans="1:7" ht="16.5" customHeight="1">
      <c r="A138" s="10"/>
      <c r="B138" s="11" t="s">
        <v>156</v>
      </c>
      <c r="C138" s="11" t="s">
        <v>90</v>
      </c>
      <c r="D138" s="12"/>
      <c r="E138" s="12">
        <f>'[1]расходы'!E65</f>
        <v>0</v>
      </c>
      <c r="F138" s="12"/>
      <c r="G138" s="12">
        <f>'[1]расходы'!G65</f>
        <v>0</v>
      </c>
    </row>
    <row r="139" spans="1:7" ht="16.5" customHeight="1">
      <c r="A139" s="10"/>
      <c r="B139" s="11" t="s">
        <v>111</v>
      </c>
      <c r="C139" s="11" t="s">
        <v>164</v>
      </c>
      <c r="D139" s="12"/>
      <c r="E139" s="12">
        <f>E140</f>
        <v>0</v>
      </c>
      <c r="F139" s="12"/>
      <c r="G139" s="12">
        <f>G140</f>
        <v>0</v>
      </c>
    </row>
    <row r="140" spans="1:7" ht="16.5" customHeight="1">
      <c r="A140" s="10"/>
      <c r="B140" s="11" t="s">
        <v>158</v>
      </c>
      <c r="C140" s="11" t="s">
        <v>90</v>
      </c>
      <c r="D140" s="12"/>
      <c r="E140" s="12">
        <v>0</v>
      </c>
      <c r="F140" s="12"/>
      <c r="G140" s="12">
        <v>0</v>
      </c>
    </row>
    <row r="141" spans="1:7" ht="17.25" customHeight="1">
      <c r="A141" s="10">
        <v>2.66</v>
      </c>
      <c r="B141" s="11" t="s">
        <v>16</v>
      </c>
      <c r="C141" s="11" t="s">
        <v>17</v>
      </c>
      <c r="D141" s="12">
        <f>D142</f>
        <v>0</v>
      </c>
      <c r="E141" s="12">
        <f>E142</f>
        <v>2000</v>
      </c>
      <c r="F141" s="12">
        <f>F142</f>
        <v>0</v>
      </c>
      <c r="G141" s="12">
        <f>G142</f>
        <v>0</v>
      </c>
    </row>
    <row r="142" spans="1:7" ht="15.75" customHeight="1">
      <c r="A142" s="10"/>
      <c r="B142" s="11" t="s">
        <v>159</v>
      </c>
      <c r="C142" s="11" t="s">
        <v>90</v>
      </c>
      <c r="D142" s="12"/>
      <c r="E142" s="12">
        <v>2000</v>
      </c>
      <c r="F142" s="12"/>
      <c r="G142" s="12">
        <v>0</v>
      </c>
    </row>
    <row r="143" spans="1:7" ht="16.5" customHeight="1">
      <c r="A143" s="10"/>
      <c r="B143" s="8" t="s">
        <v>165</v>
      </c>
      <c r="C143" s="8" t="s">
        <v>166</v>
      </c>
      <c r="D143" s="9">
        <f aca="true" t="shared" si="5" ref="D143:G144">D144</f>
        <v>0</v>
      </c>
      <c r="E143" s="9">
        <f t="shared" si="5"/>
        <v>0</v>
      </c>
      <c r="F143" s="9">
        <f t="shared" si="5"/>
        <v>0</v>
      </c>
      <c r="G143" s="9">
        <f t="shared" si="5"/>
        <v>0</v>
      </c>
    </row>
    <row r="144" spans="1:7" ht="15.75" customHeight="1">
      <c r="A144" s="10">
        <v>2.12</v>
      </c>
      <c r="B144" s="11" t="s">
        <v>167</v>
      </c>
      <c r="C144" s="11" t="s">
        <v>168</v>
      </c>
      <c r="D144" s="12">
        <f t="shared" si="5"/>
        <v>0</v>
      </c>
      <c r="E144" s="12">
        <f t="shared" si="5"/>
        <v>0</v>
      </c>
      <c r="F144" s="12">
        <f t="shared" si="5"/>
        <v>0</v>
      </c>
      <c r="G144" s="12">
        <f t="shared" si="5"/>
        <v>0</v>
      </c>
    </row>
    <row r="145" spans="1:7" ht="18.75" customHeight="1">
      <c r="A145" s="10"/>
      <c r="B145" s="11" t="s">
        <v>169</v>
      </c>
      <c r="C145" s="11" t="s">
        <v>90</v>
      </c>
      <c r="D145" s="12"/>
      <c r="E145" s="12"/>
      <c r="F145" s="12"/>
      <c r="G145" s="12"/>
    </row>
    <row r="146" spans="1:7" s="5" customFormat="1" ht="36.75" customHeight="1">
      <c r="A146" s="7" t="s">
        <v>170</v>
      </c>
      <c r="B146" s="8" t="s">
        <v>171</v>
      </c>
      <c r="C146" s="8" t="s">
        <v>172</v>
      </c>
      <c r="D146" s="9"/>
      <c r="E146" s="9"/>
      <c r="F146" s="9"/>
      <c r="G146" s="9"/>
    </row>
    <row r="147" spans="1:4" ht="12.75" customHeight="1">
      <c r="A147" s="16" t="s">
        <v>2</v>
      </c>
      <c r="B147" s="16"/>
      <c r="C147" s="16"/>
      <c r="D147" s="3" t="s">
        <v>2</v>
      </c>
    </row>
    <row r="148" spans="1:4" ht="15" customHeight="1">
      <c r="A148" s="18"/>
      <c r="B148" s="18"/>
      <c r="C148" s="18"/>
      <c r="D148" s="14"/>
    </row>
    <row r="149" spans="1:4" ht="15.75">
      <c r="A149" s="15"/>
      <c r="D149" s="3"/>
    </row>
    <row r="150" spans="1:4" ht="15.75">
      <c r="A150" s="15"/>
      <c r="D150" s="14"/>
    </row>
    <row r="151" spans="1:4" ht="15">
      <c r="A151" s="3"/>
      <c r="D151" s="3"/>
    </row>
    <row r="152" spans="1:5" ht="15.75">
      <c r="A152" s="3"/>
      <c r="B152" s="1" t="s">
        <v>173</v>
      </c>
      <c r="D152" s="14"/>
      <c r="E152" s="1" t="s">
        <v>174</v>
      </c>
    </row>
    <row r="155" spans="2:5" ht="15">
      <c r="B155" s="1" t="s">
        <v>175</v>
      </c>
      <c r="E155" s="1" t="s">
        <v>176</v>
      </c>
    </row>
  </sheetData>
  <sheetProtection selectLockedCells="1" selectUnlockedCells="1"/>
  <mergeCells count="8">
    <mergeCell ref="A4:B4"/>
    <mergeCell ref="C4:F4"/>
    <mergeCell ref="A147:C147"/>
    <mergeCell ref="A148:C148"/>
    <mergeCell ref="A1:B1"/>
    <mergeCell ref="C1:F1"/>
    <mergeCell ref="A3:B3"/>
    <mergeCell ref="C3:F3"/>
  </mergeCells>
  <printOptions/>
  <pageMargins left="0.7479166666666667" right="0.15763888888888888" top="0.03958333333333333" bottom="0.03958333333333333" header="0.5118055555555555" footer="0.5118055555555555"/>
  <pageSetup horizontalDpi="300" verticalDpi="300" orientation="portrait" paperSize="9" scale="6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Николаевна</cp:lastModifiedBy>
  <cp:lastPrinted>2017-01-11T07:13:49Z</cp:lastPrinted>
  <dcterms:modified xsi:type="dcterms:W3CDTF">2017-02-06T05:15:06Z</dcterms:modified>
  <cp:category/>
  <cp:version/>
  <cp:contentType/>
  <cp:contentStatus/>
</cp:coreProperties>
</file>