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46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<sst xmlns="http://schemas.openxmlformats.org/spreadsheetml/2006/main" count="70" uniqueCount="49">
  <si>
    <t>Предусмотрено в программе, в тыс. руб.</t>
  </si>
  <si>
    <t>Исполнено, %</t>
  </si>
  <si>
    <t>Освоено, тыс. руб</t>
  </si>
  <si>
    <t>Всего</t>
  </si>
  <si>
    <t>Итого</t>
  </si>
  <si>
    <t>Мониторинг реализации муниципальных программ программ по Администрации Аланапского сельского поселения за 2014 год.</t>
  </si>
  <si>
    <t>Наименование муниципальных  программ,                                  наименование мероприятий</t>
  </si>
  <si>
    <t>Муниципальная  программа развития "Безопасное село" Аланапского сельского поселения Верхнебуреинского муниципального района Хабаровского края на 2014 -2016 годы"</t>
  </si>
  <si>
    <t>Мероприятия направленные на недопущение экстримальных проявлений в период проведения культурно-массовых мероприятий.</t>
  </si>
  <si>
    <t>Муниципальная программа "Ремонт автомобильных дорог местного заначения"Аланапского сельского поселения Верхнебуреинского муниципального района Хабаровского края на 2014 год-2016 годы"</t>
  </si>
  <si>
    <t>Изготовление технического плана на автомобильную дорогу</t>
  </si>
  <si>
    <t>Устройство кюветов по улицам села</t>
  </si>
  <si>
    <t>Грейдеровка гравийной автодороги месного значения</t>
  </si>
  <si>
    <t>Муниципальная программа "По энергосбережению и повышению энергетической эффективности "в Аланапском сельском поселении Верхнебуреинского муниципального района Хабаровского края на 2014 год-2016 годы"</t>
  </si>
  <si>
    <t>Мероприятия по ремонту электролиний</t>
  </si>
  <si>
    <t>Муниципальная программа "Благоустройство Аланапского сельского поселения Верхнебуреинского муниципального района Хабаровского края на 2014-2016 годы"</t>
  </si>
  <si>
    <t>Обскос пустырей внутрипоселковых улиц</t>
  </si>
  <si>
    <t>Муниципальная программа "Обеспечение первичных мер пожарной безопасности на территории Аланапского сельского поселения на 2014-2016 годы"</t>
  </si>
  <si>
    <t>Создание минерализационных полос вокруг с.Аланап.Ежегодная опашка территории вокруг населенных пунктов</t>
  </si>
  <si>
    <t>Муниципальная программа "Профилактика терроризма и экстремизма,а так же минимизация и (или) ликвидация проявлений терроризма и экстремизма на территории Аланапского сельского поселения на 2014- 2016 годы"</t>
  </si>
  <si>
    <t>Проведение мероприятий для детей и молодежи с использованием видеоматериалов.</t>
  </si>
  <si>
    <t>неисполненное  назначение тыс.руб.</t>
  </si>
  <si>
    <t>Повар М.А.</t>
  </si>
  <si>
    <t>Глава сельского</t>
  </si>
  <si>
    <t>поселения</t>
  </si>
  <si>
    <t>Ремонт и капитальный ремонт автомобильных дорог</t>
  </si>
  <si>
    <t>летнее содержание автомобильных дорог</t>
  </si>
  <si>
    <t>Оплата  обучения ,проезда к обучению, проживанияпри командировке,закупка материально-технической базы</t>
  </si>
  <si>
    <t>Зимнее содержание автодорог общего пользования местного значения</t>
  </si>
  <si>
    <t>приобретение дорожных знаков</t>
  </si>
  <si>
    <t>благоустройство территории административного здания</t>
  </si>
  <si>
    <t xml:space="preserve">за счет доходов от уплаты акцизов </t>
  </si>
  <si>
    <t>за счет местного бюджета</t>
  </si>
  <si>
    <t>Укомплектование недостающим пожарным имуществом, средствами и оборудованием ДПД  (приобретение  имущества, огнетушителей, обмундирования и пр.)</t>
  </si>
  <si>
    <t>Содержание общественных колодцев</t>
  </si>
  <si>
    <t>обкос пустырей</t>
  </si>
  <si>
    <t>благоустройство вокруг административного здания</t>
  </si>
  <si>
    <t>Муниципальная программа «Муниципальная поддержка местных инициатив в Аланапском сельском поселении в Верхнебуреинского муниципального района Хабаровского края на 2021-2023 год».</t>
  </si>
  <si>
    <t>Организация работ по обустройству общественных колодцев на территории Аланапского сельского поселения</t>
  </si>
  <si>
    <t>за счет краевого бюджета</t>
  </si>
  <si>
    <t>за счет средст граждан и организаций</t>
  </si>
  <si>
    <t>Отчет о реализации  утвержденных муниципальных  программ по Администрации Аланапского сельского поселения за  2023 год.</t>
  </si>
  <si>
    <t>Муниципальная  программа развития "Безопасное село" Аланапского сельского поселения Верхнебуреинского муниципального района Хабаровского края на 2023 -2025 годы"</t>
  </si>
  <si>
    <t>Муниципальная программа "Комплексного развития транспортной инфраструктуры на территории Аланапского сельского  поселения Верхнебуреинского муниципального района Хабаровского края на 2023-2033 годы».</t>
  </si>
  <si>
    <t>Муниципальная программа "По энергосбережению и повышению энергетической эффективности "в Аланапском сельском поселении Верхнебуреинского муниципального района Хабаровского края на 2023 год-2025 годы"</t>
  </si>
  <si>
    <t>Муниципальная программа "Благоустройство Аланапского сельского поселения Верхнебуреинского муниципального района Хабаровского края на 2023-2025 годы"</t>
  </si>
  <si>
    <t>Муниципальная программа "Обеспечение первичных мер пожарной безопасности на территории Аланапского сельского поселения на 2023-2025 годы"</t>
  </si>
  <si>
    <t>Муниципальная программа "Профилактика терроризма и экстремизма,а так же минимизация и (или) ликвидация проявлений терроризма и экстремизма на территории Аланапского сельского поселения на 2023- 2025 годы"</t>
  </si>
  <si>
    <t>Муниципальная программа «обучение муниципальных служащих в Аланапском сельском поселении на 2023-2025 годы»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</si>
</sst>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0"/>
    <numFmt numFmtId="179" formatCode="0.000"/>
    <numFmt numFmtId="180" formatCode="0.00000"/>
    <numFmt numFmtId="181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top" wrapText="1"/>
    </xf>
    <xf numFmtId="16" fontId="1" fillId="0" borderId="11" xfId="0" applyNumberFormat="1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9" fontId="1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177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177" fontId="1" fillId="0" borderId="13" xfId="0" applyNumberFormat="1" applyFont="1" applyBorder="1" applyAlignment="1">
      <alignment horizontal="center" wrapText="1"/>
    </xf>
    <xf numFmtId="16" fontId="1" fillId="0" borderId="14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177" fontId="1" fillId="0" borderId="13" xfId="0" applyNumberFormat="1" applyFont="1" applyBorder="1" applyAlignment="1">
      <alignment horizontal="right" wrapText="1"/>
    </xf>
    <xf numFmtId="180" fontId="0" fillId="0" borderId="0" xfId="0" applyNumberFormat="1" applyAlignment="1">
      <alignment/>
    </xf>
    <xf numFmtId="180" fontId="2" fillId="0" borderId="10" xfId="0" applyNumberFormat="1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2" fontId="1" fillId="0" borderId="13" xfId="0" applyNumberFormat="1" applyFont="1" applyBorder="1" applyAlignment="1">
      <alignment horizontal="center" wrapText="1"/>
    </xf>
    <xf numFmtId="177" fontId="2" fillId="0" borderId="13" xfId="0" applyNumberFormat="1" applyFont="1" applyBorder="1" applyAlignment="1">
      <alignment horizontal="right" wrapText="1"/>
    </xf>
    <xf numFmtId="177" fontId="0" fillId="0" borderId="0" xfId="0" applyNumberFormat="1" applyAlignment="1">
      <alignment/>
    </xf>
    <xf numFmtId="180" fontId="2" fillId="0" borderId="13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wrapText="1"/>
    </xf>
    <xf numFmtId="179" fontId="0" fillId="0" borderId="0" xfId="0" applyNumberForma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5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78" fontId="2" fillId="0" borderId="10" xfId="0" applyNumberFormat="1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showGridLines="0" showRowColHeaders="0" view="pageBreakPreview" zoomScaleSheetLayoutView="100" workbookViewId="0" topLeftCell="A4">
      <selection activeCell="I16" sqref="I16"/>
    </sheetView>
  </sheetViews>
  <sheetFormatPr defaultColWidth="9.00390625" defaultRowHeight="12.75"/>
  <cols>
    <col min="1" max="2" width="3.625" style="0" customWidth="1"/>
    <col min="4" max="4" width="33.125" style="0" customWidth="1"/>
    <col min="5" max="5" width="9.875" style="0" customWidth="1"/>
    <col min="7" max="7" width="10.00390625" style="0" bestFit="1" customWidth="1"/>
  </cols>
  <sheetData>
    <row r="3" spans="1:9" ht="34.5" customHeight="1">
      <c r="A3" s="63" t="s">
        <v>5</v>
      </c>
      <c r="B3" s="64"/>
      <c r="C3" s="64"/>
      <c r="D3" s="64"/>
      <c r="E3" s="64"/>
      <c r="F3" s="64"/>
      <c r="G3" s="64"/>
      <c r="I3" s="9"/>
    </row>
    <row r="4" spans="2:7" ht="25.5" customHeight="1">
      <c r="B4" s="3"/>
      <c r="C4" s="3"/>
      <c r="D4" s="3"/>
      <c r="E4" s="3"/>
      <c r="F4" s="3"/>
      <c r="G4" s="3"/>
    </row>
    <row r="5" spans="2:7" ht="12.75" customHeight="1">
      <c r="B5" s="62"/>
      <c r="C5" s="62"/>
      <c r="D5" s="62"/>
      <c r="E5" s="62"/>
      <c r="F5" s="62"/>
      <c r="G5" s="62"/>
    </row>
    <row r="6" spans="1:7" ht="12.75" customHeight="1">
      <c r="A6" s="66" t="s">
        <v>6</v>
      </c>
      <c r="B6" s="67"/>
      <c r="C6" s="67"/>
      <c r="D6" s="68"/>
      <c r="E6" s="65">
        <v>2014</v>
      </c>
      <c r="F6" s="65"/>
      <c r="G6" s="65"/>
    </row>
    <row r="7" spans="1:7" ht="54" customHeight="1">
      <c r="A7" s="69"/>
      <c r="B7" s="70"/>
      <c r="C7" s="70"/>
      <c r="D7" s="71"/>
      <c r="E7" s="1" t="s">
        <v>0</v>
      </c>
      <c r="F7" s="1" t="s">
        <v>2</v>
      </c>
      <c r="G7" s="1" t="s">
        <v>1</v>
      </c>
    </row>
    <row r="8" spans="1:7" ht="24" customHeight="1">
      <c r="A8" s="79">
        <v>1</v>
      </c>
      <c r="B8" s="76" t="s">
        <v>7</v>
      </c>
      <c r="C8" s="55"/>
      <c r="D8" s="55"/>
      <c r="E8" s="55"/>
      <c r="F8" s="55"/>
      <c r="G8" s="55"/>
    </row>
    <row r="9" spans="1:7" ht="37.5" customHeight="1">
      <c r="A9" s="80"/>
      <c r="B9" s="4"/>
      <c r="C9" s="77" t="s">
        <v>8</v>
      </c>
      <c r="D9" s="78"/>
      <c r="E9" s="4">
        <v>1</v>
      </c>
      <c r="F9" s="4">
        <v>0</v>
      </c>
      <c r="G9" s="19">
        <f>F9/E9*100</f>
        <v>0</v>
      </c>
    </row>
    <row r="10" spans="1:7" ht="12.75">
      <c r="A10" s="81"/>
      <c r="B10" s="18"/>
      <c r="C10" s="52" t="s">
        <v>3</v>
      </c>
      <c r="D10" s="53"/>
      <c r="E10" s="1">
        <f>E9</f>
        <v>1</v>
      </c>
      <c r="F10" s="1">
        <f>F9</f>
        <v>0</v>
      </c>
      <c r="G10" s="22">
        <f>G9</f>
        <v>0</v>
      </c>
    </row>
    <row r="11" spans="1:7" ht="26.25" customHeight="1">
      <c r="A11" s="79">
        <v>2</v>
      </c>
      <c r="B11" s="54" t="s">
        <v>9</v>
      </c>
      <c r="C11" s="82"/>
      <c r="D11" s="82"/>
      <c r="E11" s="82"/>
      <c r="F11" s="82"/>
      <c r="G11" s="82"/>
    </row>
    <row r="12" spans="1:7" ht="12.75">
      <c r="A12" s="80"/>
      <c r="B12" s="4"/>
      <c r="C12" s="77" t="s">
        <v>10</v>
      </c>
      <c r="D12" s="78"/>
      <c r="E12" s="4">
        <f>90+35</f>
        <v>125</v>
      </c>
      <c r="F12" s="21">
        <v>51.093</v>
      </c>
      <c r="G12" s="19">
        <f>F12/E12*100</f>
        <v>40.87440000000001</v>
      </c>
    </row>
    <row r="13" spans="1:7" ht="12.75">
      <c r="A13" s="80"/>
      <c r="B13" s="20"/>
      <c r="C13" s="50" t="s">
        <v>11</v>
      </c>
      <c r="D13" s="51"/>
      <c r="E13" s="2">
        <v>15</v>
      </c>
      <c r="F13" s="2">
        <v>0</v>
      </c>
      <c r="G13" s="19">
        <f>F13/E13*100</f>
        <v>0</v>
      </c>
    </row>
    <row r="14" spans="1:7" ht="25.5" customHeight="1">
      <c r="A14" s="80"/>
      <c r="B14" s="20"/>
      <c r="C14" s="50" t="s">
        <v>12</v>
      </c>
      <c r="D14" s="51"/>
      <c r="E14" s="4">
        <v>15</v>
      </c>
      <c r="F14" s="4">
        <v>0</v>
      </c>
      <c r="G14" s="19">
        <f>F14/E14*100</f>
        <v>0</v>
      </c>
    </row>
    <row r="15" spans="1:7" ht="12.75">
      <c r="A15" s="81"/>
      <c r="B15" s="2"/>
      <c r="C15" s="52" t="s">
        <v>3</v>
      </c>
      <c r="D15" s="53"/>
      <c r="E15" s="20">
        <f>SUM(E12:E14)</f>
        <v>155</v>
      </c>
      <c r="F15" s="20">
        <f>SUM(F12:F14)</f>
        <v>51.093</v>
      </c>
      <c r="G15" s="22">
        <f>F15/E15*100</f>
        <v>32.96322580645161</v>
      </c>
    </row>
    <row r="16" spans="1:7" ht="43.5" customHeight="1">
      <c r="A16" s="83">
        <v>3</v>
      </c>
      <c r="B16" s="54" t="s">
        <v>13</v>
      </c>
      <c r="C16" s="87"/>
      <c r="D16" s="87"/>
      <c r="E16" s="87"/>
      <c r="F16" s="87"/>
      <c r="G16" s="87"/>
    </row>
    <row r="17" spans="1:7" ht="12.75" hidden="1">
      <c r="A17" s="84"/>
      <c r="B17" s="2"/>
      <c r="C17" s="50"/>
      <c r="D17" s="51"/>
      <c r="E17" s="14"/>
      <c r="F17" s="14"/>
      <c r="G17" s="15"/>
    </row>
    <row r="18" spans="1:9" ht="27" customHeight="1">
      <c r="A18" s="84"/>
      <c r="B18" s="11"/>
      <c r="C18" s="57" t="s">
        <v>14</v>
      </c>
      <c r="D18" s="58"/>
      <c r="E18" s="6">
        <v>1</v>
      </c>
      <c r="F18" s="6">
        <v>0</v>
      </c>
      <c r="G18" s="19">
        <f>F18/E18*100</f>
        <v>0</v>
      </c>
      <c r="I18" s="8"/>
    </row>
    <row r="19" spans="1:7" ht="12.75">
      <c r="A19" s="84"/>
      <c r="B19" s="2"/>
      <c r="C19" s="59" t="s">
        <v>3</v>
      </c>
      <c r="D19" s="60"/>
      <c r="E19" s="23">
        <f>E18</f>
        <v>1</v>
      </c>
      <c r="F19" s="23">
        <f>F18</f>
        <v>0</v>
      </c>
      <c r="G19" s="24">
        <f>F19/E19*100</f>
        <v>0</v>
      </c>
    </row>
    <row r="20" spans="1:7" ht="40.5" customHeight="1" hidden="1">
      <c r="A20" s="84"/>
      <c r="B20" s="7"/>
      <c r="C20" s="57"/>
      <c r="D20" s="58"/>
      <c r="E20" s="5"/>
      <c r="F20" s="5"/>
      <c r="G20" s="12"/>
    </row>
    <row r="21" spans="1:7" ht="40.5" customHeight="1" hidden="1">
      <c r="A21" s="84"/>
      <c r="B21" s="7"/>
      <c r="C21" s="57"/>
      <c r="D21" s="58"/>
      <c r="E21" s="5"/>
      <c r="F21" s="5"/>
      <c r="G21" s="12"/>
    </row>
    <row r="22" spans="1:7" ht="40.5" customHeight="1" hidden="1">
      <c r="A22" s="84"/>
      <c r="B22" s="7"/>
      <c r="C22" s="57"/>
      <c r="D22" s="58"/>
      <c r="E22" s="5"/>
      <c r="F22" s="5"/>
      <c r="G22" s="12"/>
    </row>
    <row r="23" spans="1:7" ht="40.5" customHeight="1" hidden="1">
      <c r="A23" s="85"/>
      <c r="B23" s="7"/>
      <c r="C23" s="57"/>
      <c r="D23" s="58"/>
      <c r="E23" s="5"/>
      <c r="F23" s="5"/>
      <c r="G23" s="12"/>
    </row>
    <row r="24" spans="1:7" ht="26.25" customHeight="1">
      <c r="A24" s="79">
        <v>4</v>
      </c>
      <c r="B24" s="54" t="s">
        <v>15</v>
      </c>
      <c r="C24" s="72"/>
      <c r="D24" s="72"/>
      <c r="E24" s="72"/>
      <c r="F24" s="72"/>
      <c r="G24" s="73"/>
    </row>
    <row r="25" spans="1:7" ht="26.25" customHeight="1">
      <c r="A25" s="80"/>
      <c r="B25" s="10"/>
      <c r="C25" s="77" t="s">
        <v>16</v>
      </c>
      <c r="D25" s="78"/>
      <c r="E25" s="5">
        <v>1</v>
      </c>
      <c r="F25" s="5">
        <v>0</v>
      </c>
      <c r="G25" s="19">
        <f>F25/E25*100</f>
        <v>0</v>
      </c>
    </row>
    <row r="26" spans="1:7" ht="18" customHeight="1">
      <c r="A26" s="81"/>
      <c r="B26" s="20"/>
      <c r="C26" s="52" t="s">
        <v>3</v>
      </c>
      <c r="D26" s="53"/>
      <c r="E26" s="25">
        <f>E25</f>
        <v>1</v>
      </c>
      <c r="F26" s="25">
        <f>F25</f>
        <v>0</v>
      </c>
      <c r="G26" s="22">
        <f>G25</f>
        <v>0</v>
      </c>
    </row>
    <row r="27" spans="1:7" ht="27" customHeight="1">
      <c r="A27" s="86">
        <v>5</v>
      </c>
      <c r="B27" s="54" t="s">
        <v>17</v>
      </c>
      <c r="C27" s="55"/>
      <c r="D27" s="55"/>
      <c r="E27" s="55"/>
      <c r="F27" s="55"/>
      <c r="G27" s="56"/>
    </row>
    <row r="28" spans="1:7" ht="45" customHeight="1">
      <c r="A28" s="86"/>
      <c r="B28" s="10"/>
      <c r="C28" s="50" t="s">
        <v>18</v>
      </c>
      <c r="D28" s="51"/>
      <c r="E28" s="5">
        <v>1</v>
      </c>
      <c r="F28" s="5">
        <v>0</v>
      </c>
      <c r="G28" s="12">
        <f>F28/E28*100</f>
        <v>0</v>
      </c>
    </row>
    <row r="29" spans="1:7" ht="15.75" customHeight="1">
      <c r="A29" s="86"/>
      <c r="B29" s="10"/>
      <c r="C29" s="52" t="s">
        <v>3</v>
      </c>
      <c r="D29" s="53"/>
      <c r="E29" s="25">
        <f>E28</f>
        <v>1</v>
      </c>
      <c r="F29" s="25">
        <f>F28</f>
        <v>0</v>
      </c>
      <c r="G29" s="26">
        <f>G28</f>
        <v>0</v>
      </c>
    </row>
    <row r="30" spans="1:7" ht="40.5" customHeight="1">
      <c r="A30" s="83">
        <v>6</v>
      </c>
      <c r="B30" s="54" t="s">
        <v>19</v>
      </c>
      <c r="C30" s="55"/>
      <c r="D30" s="55"/>
      <c r="E30" s="55"/>
      <c r="F30" s="55"/>
      <c r="G30" s="56"/>
    </row>
    <row r="31" spans="1:7" ht="27.75" customHeight="1">
      <c r="A31" s="84"/>
      <c r="B31" s="20"/>
      <c r="C31" s="77" t="s">
        <v>20</v>
      </c>
      <c r="D31" s="78"/>
      <c r="E31" s="27">
        <v>1</v>
      </c>
      <c r="F31" s="27">
        <v>0</v>
      </c>
      <c r="G31" s="12">
        <f>F31/E31*100</f>
        <v>0</v>
      </c>
    </row>
    <row r="32" spans="1:7" ht="15" customHeight="1">
      <c r="A32" s="85"/>
      <c r="B32" s="13"/>
      <c r="C32" s="74" t="s">
        <v>3</v>
      </c>
      <c r="D32" s="75"/>
      <c r="E32" s="25">
        <f>E31</f>
        <v>1</v>
      </c>
      <c r="F32" s="25">
        <f>F31</f>
        <v>0</v>
      </c>
      <c r="G32" s="26">
        <f>G31</f>
        <v>0</v>
      </c>
    </row>
    <row r="33" spans="1:7" ht="12.75">
      <c r="A33" s="61" t="s">
        <v>4</v>
      </c>
      <c r="B33" s="61"/>
      <c r="C33" s="61"/>
      <c r="D33" s="61"/>
      <c r="E33" s="16">
        <f>E10+E15+E19+E26+E29+E32</f>
        <v>160</v>
      </c>
      <c r="F33" s="28">
        <f>F10+F15+F19+F26+F29+F32</f>
        <v>51.093</v>
      </c>
      <c r="G33" s="16">
        <f>G10+G15+G19+G26+G29+G32</f>
        <v>32.96322580645161</v>
      </c>
    </row>
  </sheetData>
  <sheetProtection/>
  <mergeCells count="36">
    <mergeCell ref="A24:A26"/>
    <mergeCell ref="C26:D26"/>
    <mergeCell ref="C31:D31"/>
    <mergeCell ref="C21:D21"/>
    <mergeCell ref="A16:A23"/>
    <mergeCell ref="A27:A29"/>
    <mergeCell ref="B16:G16"/>
    <mergeCell ref="A30:A32"/>
    <mergeCell ref="C25:D25"/>
    <mergeCell ref="C22:D22"/>
    <mergeCell ref="C9:D9"/>
    <mergeCell ref="A11:A15"/>
    <mergeCell ref="C13:D13"/>
    <mergeCell ref="C14:D14"/>
    <mergeCell ref="C10:D10"/>
    <mergeCell ref="A8:A10"/>
    <mergeCell ref="B11:G11"/>
    <mergeCell ref="C12:D12"/>
    <mergeCell ref="C15:D15"/>
    <mergeCell ref="A33:D33"/>
    <mergeCell ref="B5:G5"/>
    <mergeCell ref="A3:G3"/>
    <mergeCell ref="E6:G6"/>
    <mergeCell ref="A6:D7"/>
    <mergeCell ref="B24:G24"/>
    <mergeCell ref="C32:D32"/>
    <mergeCell ref="C28:D28"/>
    <mergeCell ref="B8:G8"/>
    <mergeCell ref="B30:G30"/>
    <mergeCell ref="C17:D17"/>
    <mergeCell ref="C29:D29"/>
    <mergeCell ref="B27:G27"/>
    <mergeCell ref="C20:D20"/>
    <mergeCell ref="C19:D19"/>
    <mergeCell ref="C23:D23"/>
    <mergeCell ref="C18:D18"/>
  </mergeCells>
  <printOptions/>
  <pageMargins left="0.75" right="0.75" top="1" bottom="1" header="0.5" footer="0.5"/>
  <pageSetup horizontalDpi="600" verticalDpi="600" orientation="portrait" paperSize="9" scale="68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="90" zoomScaleNormal="90" zoomScalePageLayoutView="0" workbookViewId="0" topLeftCell="A3">
      <selection activeCell="P46" sqref="P46"/>
    </sheetView>
  </sheetViews>
  <sheetFormatPr defaultColWidth="9.00390625" defaultRowHeight="12.75"/>
  <cols>
    <col min="1" max="1" width="5.00390625" style="0" customWidth="1"/>
    <col min="2" max="2" width="6.625" style="0" customWidth="1"/>
    <col min="5" max="5" width="13.875" style="0" customWidth="1"/>
    <col min="6" max="6" width="10.00390625" style="0" bestFit="1" customWidth="1"/>
    <col min="7" max="10" width="10.00390625" style="0" customWidth="1"/>
    <col min="11" max="11" width="10.375" style="0" bestFit="1" customWidth="1"/>
    <col min="12" max="12" width="11.125" style="0" customWidth="1"/>
    <col min="17" max="17" width="9.625" style="0" bestFit="1" customWidth="1"/>
  </cols>
  <sheetData>
    <row r="1" ht="12.75" hidden="1"/>
    <row r="2" spans="6:12" ht="6.75" customHeight="1">
      <c r="F2" s="92"/>
      <c r="G2" s="92"/>
      <c r="H2" s="92"/>
      <c r="I2" s="92"/>
      <c r="J2" s="92"/>
      <c r="K2" s="92"/>
      <c r="L2" s="92"/>
    </row>
    <row r="3" spans="1:12" ht="36" customHeight="1">
      <c r="A3" s="93" t="s">
        <v>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"/>
    </row>
    <row r="4" spans="2:12" ht="15.75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 hidden="1">
      <c r="B5" s="62"/>
      <c r="C5" s="62"/>
      <c r="D5" s="62"/>
      <c r="E5" s="62"/>
      <c r="F5" s="62"/>
      <c r="G5" s="62"/>
      <c r="H5" s="62"/>
      <c r="I5" s="62"/>
      <c r="J5" s="62"/>
      <c r="K5" s="62"/>
      <c r="L5" s="17"/>
    </row>
    <row r="6" spans="1:12" ht="12.75">
      <c r="A6" s="66" t="s">
        <v>6</v>
      </c>
      <c r="B6" s="67"/>
      <c r="C6" s="67"/>
      <c r="D6" s="68"/>
      <c r="E6" s="65">
        <v>2023</v>
      </c>
      <c r="F6" s="65"/>
      <c r="G6" s="65"/>
      <c r="H6" s="65"/>
      <c r="I6" s="65"/>
      <c r="J6" s="65"/>
      <c r="K6" s="65"/>
      <c r="L6" s="1"/>
    </row>
    <row r="7" spans="1:12" ht="72" customHeight="1">
      <c r="A7" s="69"/>
      <c r="B7" s="70"/>
      <c r="C7" s="70"/>
      <c r="D7" s="71"/>
      <c r="E7" s="1" t="s">
        <v>0</v>
      </c>
      <c r="F7" s="1" t="s">
        <v>2</v>
      </c>
      <c r="G7" s="1" t="s">
        <v>31</v>
      </c>
      <c r="H7" s="1" t="s">
        <v>32</v>
      </c>
      <c r="I7" s="1" t="s">
        <v>39</v>
      </c>
      <c r="J7" s="1" t="s">
        <v>40</v>
      </c>
      <c r="K7" s="1" t="s">
        <v>1</v>
      </c>
      <c r="L7" s="1" t="s">
        <v>21</v>
      </c>
    </row>
    <row r="8" spans="1:12" ht="27" customHeight="1">
      <c r="A8" s="88">
        <v>1</v>
      </c>
      <c r="B8" s="65" t="s">
        <v>42</v>
      </c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62.25" customHeight="1">
      <c r="A9" s="89"/>
      <c r="B9" s="4"/>
      <c r="C9" s="77" t="s">
        <v>8</v>
      </c>
      <c r="D9" s="78"/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19">
        <f>F9/E9*100</f>
        <v>0</v>
      </c>
      <c r="L9" s="19">
        <f>E9-F9</f>
        <v>1</v>
      </c>
    </row>
    <row r="10" spans="1:12" ht="12.75">
      <c r="A10" s="90"/>
      <c r="B10" s="18"/>
      <c r="C10" s="52" t="s">
        <v>3</v>
      </c>
      <c r="D10" s="53"/>
      <c r="E10" s="1">
        <f>E9</f>
        <v>1</v>
      </c>
      <c r="F10" s="1">
        <f>F9</f>
        <v>0</v>
      </c>
      <c r="G10" s="1">
        <v>0</v>
      </c>
      <c r="H10" s="1">
        <v>0</v>
      </c>
      <c r="I10" s="1">
        <v>0</v>
      </c>
      <c r="J10" s="1">
        <v>0</v>
      </c>
      <c r="K10" s="22">
        <f>K9</f>
        <v>0</v>
      </c>
      <c r="L10" s="22">
        <f>L9</f>
        <v>1</v>
      </c>
    </row>
    <row r="11" spans="1:12" ht="42" customHeight="1">
      <c r="A11" s="88">
        <v>2</v>
      </c>
      <c r="B11" s="54" t="s">
        <v>43</v>
      </c>
      <c r="C11" s="87"/>
      <c r="D11" s="87"/>
      <c r="E11" s="87"/>
      <c r="F11" s="87"/>
      <c r="G11" s="87"/>
      <c r="H11" s="87"/>
      <c r="I11" s="87"/>
      <c r="J11" s="87"/>
      <c r="K11" s="87"/>
      <c r="L11" s="91"/>
    </row>
    <row r="12" spans="1:12" ht="50.25" customHeight="1">
      <c r="A12" s="89"/>
      <c r="B12" s="29"/>
      <c r="C12" s="96" t="s">
        <v>25</v>
      </c>
      <c r="D12" s="97"/>
      <c r="E12" s="29">
        <v>37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30">
        <v>0</v>
      </c>
      <c r="L12" s="19">
        <f>E12-F12</f>
        <v>37</v>
      </c>
    </row>
    <row r="13" spans="1:16" ht="27.75" customHeight="1">
      <c r="A13" s="89"/>
      <c r="B13" s="20"/>
      <c r="C13" s="50" t="s">
        <v>26</v>
      </c>
      <c r="D13" s="51"/>
      <c r="E13" s="4">
        <v>152.0336</v>
      </c>
      <c r="F13" s="21">
        <v>73</v>
      </c>
      <c r="G13" s="21">
        <v>73</v>
      </c>
      <c r="H13" s="21">
        <v>0</v>
      </c>
      <c r="I13" s="21">
        <v>0</v>
      </c>
      <c r="J13" s="21">
        <v>0</v>
      </c>
      <c r="K13" s="48">
        <f>F13/E13*100</f>
        <v>48.0157017922354</v>
      </c>
      <c r="L13" s="104">
        <f>E13-F13</f>
        <v>79.0336</v>
      </c>
      <c r="P13" s="49"/>
    </row>
    <row r="14" spans="1:17" ht="59.25" customHeight="1">
      <c r="A14" s="89"/>
      <c r="B14" s="20"/>
      <c r="C14" s="50" t="s">
        <v>28</v>
      </c>
      <c r="D14" s="51"/>
      <c r="E14" s="4">
        <v>109</v>
      </c>
      <c r="F14" s="4">
        <v>101.05</v>
      </c>
      <c r="G14" s="4">
        <v>101.05</v>
      </c>
      <c r="H14" s="4">
        <v>0</v>
      </c>
      <c r="I14" s="4">
        <v>0</v>
      </c>
      <c r="J14" s="4">
        <v>0</v>
      </c>
      <c r="K14" s="48">
        <f>F14/E14*100</f>
        <v>92.70642201834862</v>
      </c>
      <c r="L14" s="105">
        <f>E14-F14</f>
        <v>7.950000000000003</v>
      </c>
      <c r="Q14" s="38"/>
    </row>
    <row r="15" spans="1:17" ht="27.75" customHeight="1">
      <c r="A15" s="89"/>
      <c r="B15" s="20"/>
      <c r="C15" s="50" t="s">
        <v>29</v>
      </c>
      <c r="D15" s="51"/>
      <c r="E15" s="4">
        <v>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9">
        <f>F15/E15*100</f>
        <v>0</v>
      </c>
      <c r="L15" s="19">
        <f>E15-F15</f>
        <v>5</v>
      </c>
      <c r="Q15" s="38"/>
    </row>
    <row r="16" spans="1:15" ht="12.75">
      <c r="A16" s="90"/>
      <c r="B16" s="2"/>
      <c r="C16" s="52" t="s">
        <v>3</v>
      </c>
      <c r="D16" s="53"/>
      <c r="E16" s="39">
        <f>SUM(E12:E15)</f>
        <v>303.0336</v>
      </c>
      <c r="F16" s="20">
        <f>SUM(F12:F14)</f>
        <v>174.05</v>
      </c>
      <c r="G16" s="47">
        <f>G12+G13+G14+G15</f>
        <v>174.05</v>
      </c>
      <c r="H16" s="47">
        <f>H12+H13+H14+H15</f>
        <v>0</v>
      </c>
      <c r="I16" s="47">
        <v>0</v>
      </c>
      <c r="J16" s="47">
        <v>0</v>
      </c>
      <c r="K16" s="22">
        <f>F16/E16*100</f>
        <v>57.435875097678945</v>
      </c>
      <c r="L16" s="103">
        <f>E16-F16</f>
        <v>128.98359999999997</v>
      </c>
      <c r="O16" s="49"/>
    </row>
    <row r="17" spans="1:17" ht="39" customHeight="1">
      <c r="A17" s="79">
        <v>3</v>
      </c>
      <c r="B17" s="54" t="s">
        <v>44</v>
      </c>
      <c r="C17" s="87"/>
      <c r="D17" s="87"/>
      <c r="E17" s="87"/>
      <c r="F17" s="87"/>
      <c r="G17" s="87"/>
      <c r="H17" s="87"/>
      <c r="I17" s="87"/>
      <c r="J17" s="87"/>
      <c r="K17" s="87"/>
      <c r="L17" s="91"/>
      <c r="Q17" s="38"/>
    </row>
    <row r="18" spans="1:12" ht="39.75" customHeight="1">
      <c r="A18" s="80"/>
      <c r="B18" s="31"/>
      <c r="C18" s="101" t="s">
        <v>14</v>
      </c>
      <c r="D18" s="102"/>
      <c r="E18" s="32">
        <v>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0">
        <f>F18/E18*100</f>
        <v>0</v>
      </c>
      <c r="L18" s="19">
        <f>E18-F18</f>
        <v>1</v>
      </c>
    </row>
    <row r="19" spans="1:12" ht="12.75">
      <c r="A19" s="80"/>
      <c r="B19" s="2"/>
      <c r="C19" s="59" t="s">
        <v>3</v>
      </c>
      <c r="D19" s="60"/>
      <c r="E19" s="23">
        <f>E18</f>
        <v>1</v>
      </c>
      <c r="F19" s="23">
        <f>F18</f>
        <v>0</v>
      </c>
      <c r="G19" s="23">
        <v>0</v>
      </c>
      <c r="H19" s="23">
        <f>H18</f>
        <v>0</v>
      </c>
      <c r="I19" s="23">
        <v>0</v>
      </c>
      <c r="J19" s="23">
        <v>0</v>
      </c>
      <c r="K19" s="24">
        <f>F19/E19*100</f>
        <v>0</v>
      </c>
      <c r="L19" s="24">
        <f>E19-F19</f>
        <v>1</v>
      </c>
    </row>
    <row r="20" spans="1:12" ht="43.5" customHeight="1">
      <c r="A20" s="88">
        <v>4</v>
      </c>
      <c r="B20" s="54" t="s">
        <v>45</v>
      </c>
      <c r="C20" s="87"/>
      <c r="D20" s="87"/>
      <c r="E20" s="87"/>
      <c r="F20" s="87"/>
      <c r="G20" s="87"/>
      <c r="H20" s="87"/>
      <c r="I20" s="87"/>
      <c r="J20" s="87"/>
      <c r="K20" s="87"/>
      <c r="L20" s="91"/>
    </row>
    <row r="21" spans="1:12" ht="38.25" customHeight="1">
      <c r="A21" s="89"/>
      <c r="B21" s="33"/>
      <c r="C21" s="96" t="s">
        <v>34</v>
      </c>
      <c r="D21" s="97"/>
      <c r="E21" s="34">
        <v>50</v>
      </c>
      <c r="F21" s="34">
        <v>50</v>
      </c>
      <c r="G21" s="34">
        <v>0</v>
      </c>
      <c r="H21" s="34">
        <f>E21</f>
        <v>50</v>
      </c>
      <c r="I21" s="34">
        <v>0</v>
      </c>
      <c r="J21" s="34">
        <v>0</v>
      </c>
      <c r="K21" s="30">
        <f>F21/E21*100</f>
        <v>100</v>
      </c>
      <c r="L21" s="19">
        <f>E21-F21</f>
        <v>0</v>
      </c>
    </row>
    <row r="22" spans="1:12" ht="48" customHeight="1" hidden="1">
      <c r="A22" s="89"/>
      <c r="B22" s="33"/>
      <c r="C22" s="96" t="s">
        <v>30</v>
      </c>
      <c r="D22" s="97"/>
      <c r="E22" s="34">
        <v>0</v>
      </c>
      <c r="F22" s="34">
        <v>0</v>
      </c>
      <c r="G22" s="34">
        <v>0</v>
      </c>
      <c r="H22" s="34">
        <v>0</v>
      </c>
      <c r="I22" s="34"/>
      <c r="J22" s="34"/>
      <c r="K22" s="30" t="e">
        <f>F22/E22*100</f>
        <v>#DIV/0!</v>
      </c>
      <c r="L22" s="19">
        <f>E22-F22</f>
        <v>0</v>
      </c>
    </row>
    <row r="23" spans="1:12" ht="28.5" customHeight="1">
      <c r="A23" s="89"/>
      <c r="B23" s="33"/>
      <c r="C23" s="96" t="s">
        <v>35</v>
      </c>
      <c r="D23" s="97"/>
      <c r="E23" s="34">
        <v>148.37659</v>
      </c>
      <c r="F23" s="34">
        <v>148.31</v>
      </c>
      <c r="G23" s="34">
        <v>0</v>
      </c>
      <c r="H23" s="34">
        <f>F23</f>
        <v>148.31</v>
      </c>
      <c r="I23" s="34">
        <v>0</v>
      </c>
      <c r="J23" s="34">
        <v>0</v>
      </c>
      <c r="K23" s="30">
        <f>F23/E23*100</f>
        <v>99.95512095270556</v>
      </c>
      <c r="L23" s="106">
        <f>E23-F23</f>
        <v>0.06658999999999082</v>
      </c>
    </row>
    <row r="24" spans="1:12" ht="54.75" customHeight="1" hidden="1">
      <c r="A24" s="89"/>
      <c r="B24" s="33"/>
      <c r="C24" s="96" t="s">
        <v>36</v>
      </c>
      <c r="D24" s="97"/>
      <c r="E24" s="34">
        <v>0</v>
      </c>
      <c r="F24" s="34"/>
      <c r="G24" s="34">
        <v>0</v>
      </c>
      <c r="H24" s="34"/>
      <c r="I24" s="34"/>
      <c r="J24" s="34"/>
      <c r="K24" s="30" t="e">
        <f>F24/E24*100</f>
        <v>#DIV/0!</v>
      </c>
      <c r="L24" s="19">
        <f>E24-F24</f>
        <v>0</v>
      </c>
    </row>
    <row r="25" spans="1:12" ht="12.75">
      <c r="A25" s="90"/>
      <c r="B25" s="20"/>
      <c r="C25" s="52" t="s">
        <v>3</v>
      </c>
      <c r="D25" s="53"/>
      <c r="E25" s="25">
        <f>E21+E22+E23+E24</f>
        <v>198.37659</v>
      </c>
      <c r="F25" s="25">
        <f>F21+F22+F23+F24</f>
        <v>198.31</v>
      </c>
      <c r="G25" s="25">
        <v>0</v>
      </c>
      <c r="H25" s="25">
        <f>H21+H22+H23+H24</f>
        <v>198.31</v>
      </c>
      <c r="I25" s="25">
        <v>0</v>
      </c>
      <c r="J25" s="25">
        <v>0</v>
      </c>
      <c r="K25" s="25">
        <v>0</v>
      </c>
      <c r="L25" s="25">
        <f>L21+L22+L23+L24</f>
        <v>0.06658999999999082</v>
      </c>
    </row>
    <row r="26" spans="1:12" ht="30" customHeight="1">
      <c r="A26" s="88">
        <v>5</v>
      </c>
      <c r="B26" s="95" t="s">
        <v>46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42.5" customHeight="1">
      <c r="A27" s="89"/>
      <c r="B27" s="10"/>
      <c r="C27" s="50" t="s">
        <v>33</v>
      </c>
      <c r="D27" s="51"/>
      <c r="E27" s="5">
        <v>100</v>
      </c>
      <c r="F27" s="5">
        <v>100</v>
      </c>
      <c r="G27" s="5">
        <v>0</v>
      </c>
      <c r="H27" s="5">
        <v>100</v>
      </c>
      <c r="I27" s="5">
        <v>0</v>
      </c>
      <c r="J27" s="5">
        <v>0</v>
      </c>
      <c r="K27" s="12">
        <f>F27/E27*100</f>
        <v>100</v>
      </c>
      <c r="L27" s="12">
        <f>E27-F27</f>
        <v>0</v>
      </c>
    </row>
    <row r="28" spans="1:12" ht="12.75">
      <c r="A28" s="90"/>
      <c r="B28" s="10"/>
      <c r="C28" s="52" t="s">
        <v>3</v>
      </c>
      <c r="D28" s="53"/>
      <c r="E28" s="25">
        <f>E27</f>
        <v>100</v>
      </c>
      <c r="F28" s="25">
        <f>F27</f>
        <v>100</v>
      </c>
      <c r="G28" s="25">
        <v>0</v>
      </c>
      <c r="H28" s="25">
        <f>H27</f>
        <v>100</v>
      </c>
      <c r="I28" s="25">
        <v>0</v>
      </c>
      <c r="J28" s="25">
        <v>0</v>
      </c>
      <c r="K28" s="26">
        <f>K27</f>
        <v>100</v>
      </c>
      <c r="L28" s="26">
        <f>E28-F28</f>
        <v>0</v>
      </c>
    </row>
    <row r="29" spans="1:12" ht="43.5" customHeight="1">
      <c r="A29" s="88">
        <v>6</v>
      </c>
      <c r="B29" s="54" t="s">
        <v>47</v>
      </c>
      <c r="C29" s="87"/>
      <c r="D29" s="87"/>
      <c r="E29" s="87"/>
      <c r="F29" s="87"/>
      <c r="G29" s="87"/>
      <c r="H29" s="87"/>
      <c r="I29" s="87"/>
      <c r="J29" s="87"/>
      <c r="K29" s="87"/>
      <c r="L29" s="91"/>
    </row>
    <row r="30" spans="1:12" ht="48.75" customHeight="1">
      <c r="A30" s="89"/>
      <c r="B30" s="35"/>
      <c r="C30" s="96" t="s">
        <v>20</v>
      </c>
      <c r="D30" s="97"/>
      <c r="E30" s="36">
        <v>1</v>
      </c>
      <c r="F30" s="36">
        <v>0</v>
      </c>
      <c r="G30" s="36">
        <v>0</v>
      </c>
      <c r="H30" s="36">
        <v>0</v>
      </c>
      <c r="I30" s="36"/>
      <c r="J30" s="36"/>
      <c r="K30" s="37">
        <f>F30/E30*100</f>
        <v>0</v>
      </c>
      <c r="L30" s="12">
        <f>E30-F30</f>
        <v>1</v>
      </c>
    </row>
    <row r="31" spans="1:12" ht="12.75">
      <c r="A31" s="90"/>
      <c r="B31" s="13"/>
      <c r="C31" s="74" t="s">
        <v>3</v>
      </c>
      <c r="D31" s="75"/>
      <c r="E31" s="25">
        <f>E30</f>
        <v>1</v>
      </c>
      <c r="F31" s="25">
        <f>F30</f>
        <v>0</v>
      </c>
      <c r="G31" s="25">
        <v>0</v>
      </c>
      <c r="H31" s="25">
        <v>0</v>
      </c>
      <c r="I31" s="25"/>
      <c r="J31" s="25"/>
      <c r="K31" s="26">
        <f>K30</f>
        <v>0</v>
      </c>
      <c r="L31" s="26">
        <f>E31-F31</f>
        <v>1</v>
      </c>
    </row>
    <row r="32" spans="1:12" ht="28.5" customHeight="1">
      <c r="A32" s="88">
        <v>7</v>
      </c>
      <c r="B32" s="54" t="s">
        <v>48</v>
      </c>
      <c r="C32" s="87"/>
      <c r="D32" s="87"/>
      <c r="E32" s="87"/>
      <c r="F32" s="87"/>
      <c r="G32" s="87"/>
      <c r="H32" s="87"/>
      <c r="I32" s="87"/>
      <c r="J32" s="87"/>
      <c r="K32" s="87"/>
      <c r="L32" s="91"/>
    </row>
    <row r="33" spans="1:12" ht="72.75" customHeight="1">
      <c r="A33" s="89"/>
      <c r="B33" s="35"/>
      <c r="C33" s="77" t="s">
        <v>27</v>
      </c>
      <c r="D33" s="78"/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7">
        <v>0</v>
      </c>
      <c r="L33" s="12">
        <f>E33-F33</f>
        <v>0</v>
      </c>
    </row>
    <row r="34" spans="1:12" ht="20.25" customHeight="1">
      <c r="A34" s="90"/>
      <c r="B34" s="13"/>
      <c r="C34" s="74" t="s">
        <v>3</v>
      </c>
      <c r="D34" s="75"/>
      <c r="E34" s="25">
        <f>E33</f>
        <v>0</v>
      </c>
      <c r="F34" s="25">
        <f>F33</f>
        <v>0</v>
      </c>
      <c r="G34" s="25">
        <v>0</v>
      </c>
      <c r="H34" s="25">
        <v>0</v>
      </c>
      <c r="I34" s="25">
        <v>0</v>
      </c>
      <c r="J34" s="25">
        <v>0</v>
      </c>
      <c r="K34" s="26">
        <f>K33</f>
        <v>0</v>
      </c>
      <c r="L34" s="26">
        <f>E34-F34</f>
        <v>0</v>
      </c>
    </row>
    <row r="35" spans="1:12" ht="28.5" customHeight="1" hidden="1">
      <c r="A35" s="88">
        <v>8</v>
      </c>
      <c r="B35" s="54" t="s">
        <v>37</v>
      </c>
      <c r="C35" s="87"/>
      <c r="D35" s="87"/>
      <c r="E35" s="87"/>
      <c r="F35" s="87"/>
      <c r="G35" s="87"/>
      <c r="H35" s="87"/>
      <c r="I35" s="87"/>
      <c r="J35" s="87"/>
      <c r="K35" s="87"/>
      <c r="L35" s="91"/>
    </row>
    <row r="36" spans="1:12" ht="97.5" customHeight="1" hidden="1">
      <c r="A36" s="89"/>
      <c r="B36" s="35"/>
      <c r="C36" s="77" t="s">
        <v>38</v>
      </c>
      <c r="D36" s="78"/>
      <c r="E36" s="36"/>
      <c r="F36" s="36"/>
      <c r="G36" s="36">
        <v>0</v>
      </c>
      <c r="H36" s="36"/>
      <c r="I36" s="36"/>
      <c r="J36" s="36"/>
      <c r="K36" s="30"/>
      <c r="L36" s="12"/>
    </row>
    <row r="37" spans="1:12" ht="20.25" customHeight="1" hidden="1">
      <c r="A37" s="90"/>
      <c r="B37" s="13"/>
      <c r="C37" s="74" t="s">
        <v>3</v>
      </c>
      <c r="D37" s="75"/>
      <c r="E37" s="25">
        <f>E36</f>
        <v>0</v>
      </c>
      <c r="F37" s="25">
        <f>F36</f>
        <v>0</v>
      </c>
      <c r="G37" s="25">
        <v>0</v>
      </c>
      <c r="H37" s="25">
        <f>H36</f>
        <v>0</v>
      </c>
      <c r="I37" s="25">
        <f>I36</f>
        <v>0</v>
      </c>
      <c r="J37" s="25">
        <f>J36</f>
        <v>0</v>
      </c>
      <c r="K37" s="26">
        <f>K36</f>
        <v>0</v>
      </c>
      <c r="L37" s="26">
        <f>E37-F37</f>
        <v>0</v>
      </c>
    </row>
    <row r="38" spans="1:17" ht="59.25" customHeight="1">
      <c r="A38" s="98" t="s">
        <v>4</v>
      </c>
      <c r="B38" s="99"/>
      <c r="C38" s="99"/>
      <c r="D38" s="100"/>
      <c r="E38" s="40">
        <f>E10+E16+E19+E25+E28+E31+E34+E37</f>
        <v>604.41019</v>
      </c>
      <c r="F38" s="40">
        <f>F10+F16+F19+F25+F28+F31+F34+F37</f>
        <v>472.36</v>
      </c>
      <c r="G38" s="46">
        <f>G16</f>
        <v>174.05</v>
      </c>
      <c r="H38" s="46">
        <f>H25+H19+H37+H28</f>
        <v>298.31</v>
      </c>
      <c r="I38" s="46">
        <f>I37</f>
        <v>0</v>
      </c>
      <c r="J38" s="46">
        <f>J37</f>
        <v>0</v>
      </c>
      <c r="K38" s="44">
        <f>F38/E38*100</f>
        <v>78.15222307883327</v>
      </c>
      <c r="L38" s="40">
        <f>L10+L16+L19+L25+L28+L31+L34+L37</f>
        <v>132.05018999999996</v>
      </c>
      <c r="N38" s="45"/>
      <c r="O38" s="38"/>
      <c r="Q38" s="38"/>
    </row>
    <row r="40" spans="1:5" ht="15.75">
      <c r="A40" s="42" t="s">
        <v>23</v>
      </c>
      <c r="B40" s="41"/>
      <c r="C40" s="42"/>
      <c r="E40" s="42"/>
    </row>
    <row r="41" spans="1:11" ht="15.75">
      <c r="A41" s="42" t="s">
        <v>24</v>
      </c>
      <c r="E41" s="42" t="s">
        <v>22</v>
      </c>
      <c r="K41" s="38"/>
    </row>
    <row r="42" ht="12.75">
      <c r="L42" s="38"/>
    </row>
  </sheetData>
  <sheetProtection/>
  <mergeCells count="44">
    <mergeCell ref="C31:D31"/>
    <mergeCell ref="A17:A19"/>
    <mergeCell ref="C18:D18"/>
    <mergeCell ref="C19:D19"/>
    <mergeCell ref="A38:D38"/>
    <mergeCell ref="A20:A25"/>
    <mergeCell ref="C21:D21"/>
    <mergeCell ref="C25:D25"/>
    <mergeCell ref="A26:A28"/>
    <mergeCell ref="C27:D27"/>
    <mergeCell ref="C28:D28"/>
    <mergeCell ref="C22:D22"/>
    <mergeCell ref="C23:D23"/>
    <mergeCell ref="C24:D24"/>
    <mergeCell ref="A32:A34"/>
    <mergeCell ref="B32:L32"/>
    <mergeCell ref="C33:D33"/>
    <mergeCell ref="C34:D34"/>
    <mergeCell ref="B29:L29"/>
    <mergeCell ref="B17:L17"/>
    <mergeCell ref="B20:L20"/>
    <mergeCell ref="B26:L26"/>
    <mergeCell ref="A29:A31"/>
    <mergeCell ref="C30:D30"/>
    <mergeCell ref="A8:A10"/>
    <mergeCell ref="C9:D9"/>
    <mergeCell ref="C10:D10"/>
    <mergeCell ref="B8:L8"/>
    <mergeCell ref="C16:D16"/>
    <mergeCell ref="B11:L11"/>
    <mergeCell ref="A11:A16"/>
    <mergeCell ref="C12:D12"/>
    <mergeCell ref="C13:D13"/>
    <mergeCell ref="C15:D15"/>
    <mergeCell ref="A35:A37"/>
    <mergeCell ref="B35:L35"/>
    <mergeCell ref="C36:D36"/>
    <mergeCell ref="C37:D37"/>
    <mergeCell ref="F2:L2"/>
    <mergeCell ref="A3:K3"/>
    <mergeCell ref="B5:K5"/>
    <mergeCell ref="A6:D7"/>
    <mergeCell ref="E6:K6"/>
    <mergeCell ref="C14:D14"/>
  </mergeCells>
  <printOptions/>
  <pageMargins left="1.299212598425197" right="0.7086614173228347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econom2</dc:creator>
  <cp:keywords/>
  <dc:description/>
  <cp:lastModifiedBy>MarPov</cp:lastModifiedBy>
  <cp:lastPrinted>2023-03-10T02:08:29Z</cp:lastPrinted>
  <dcterms:created xsi:type="dcterms:W3CDTF">2011-10-24T11:37:38Z</dcterms:created>
  <dcterms:modified xsi:type="dcterms:W3CDTF">2024-01-24T23:57:38Z</dcterms:modified>
  <cp:category/>
  <cp:version/>
  <cp:contentType/>
  <cp:contentStatus/>
</cp:coreProperties>
</file>