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та\Уточнение в бюджет 2019 год\2019 год\Октябрь 2019\Уточнение в первоначальное решение октябрь 2019 г\"/>
    </mc:Choice>
  </mc:AlternateContent>
  <bookViews>
    <workbookView xWindow="0" yWindow="0" windowWidth="19440" windowHeight="7755"/>
  </bookViews>
  <sheets>
    <sheet name="Приложение 6" sheetId="2" r:id="rId1"/>
  </sheets>
  <calcPr calcId="162913"/>
</workbook>
</file>

<file path=xl/calcChain.xml><?xml version="1.0" encoding="utf-8"?>
<calcChain xmlns="http://schemas.openxmlformats.org/spreadsheetml/2006/main">
  <c r="J82" i="2" l="1"/>
  <c r="J81" i="2" s="1"/>
  <c r="J80" i="2" s="1"/>
  <c r="I82" i="2"/>
  <c r="I81" i="2" s="1"/>
  <c r="I80" i="2" s="1"/>
  <c r="H80" i="2"/>
  <c r="H81" i="2"/>
  <c r="H82" i="2"/>
  <c r="H16" i="2" l="1"/>
  <c r="I45" i="2"/>
  <c r="I44" i="2" s="1"/>
  <c r="J15" i="2"/>
  <c r="J14" i="2" s="1"/>
  <c r="J13" i="2" s="1"/>
  <c r="I15" i="2"/>
  <c r="I14" i="2" s="1"/>
  <c r="I13" i="2" s="1"/>
  <c r="J12" i="2"/>
  <c r="I12" i="2"/>
  <c r="I11" i="2" s="1"/>
  <c r="I10" i="2" s="1"/>
  <c r="E11" i="2"/>
  <c r="E12" i="2" s="1"/>
  <c r="E13" i="2" s="1"/>
  <c r="E14" i="2" s="1"/>
  <c r="E15" i="2" s="1"/>
  <c r="E16" i="2" s="1"/>
  <c r="E17" i="2" s="1"/>
  <c r="E18" i="2" s="1"/>
  <c r="E19" i="2" s="1"/>
  <c r="E20" i="2"/>
  <c r="E25" i="2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4" i="2" s="1"/>
  <c r="E85" i="2" s="1"/>
  <c r="E86" i="2" s="1"/>
  <c r="E87" i="2" s="1"/>
  <c r="E88" i="2" s="1"/>
  <c r="E89" i="2" s="1"/>
  <c r="E90" i="2" s="1"/>
  <c r="E91" i="2" s="1"/>
  <c r="E95" i="2" s="1"/>
  <c r="E96" i="2" s="1"/>
  <c r="E97" i="2" s="1"/>
  <c r="E92" i="2" s="1"/>
  <c r="E93" i="2" s="1"/>
  <c r="E94" i="2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/>
  <c r="B25" i="2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4" i="2" s="1"/>
  <c r="B85" i="2" s="1"/>
  <c r="B86" i="2" s="1"/>
  <c r="B87" i="2" s="1"/>
  <c r="J96" i="2"/>
  <c r="J95" i="2" s="1"/>
  <c r="J90" i="2"/>
  <c r="J89" i="2" s="1"/>
  <c r="J93" i="2"/>
  <c r="J92" i="2"/>
  <c r="I96" i="2"/>
  <c r="I95" i="2" s="1"/>
  <c r="I90" i="2"/>
  <c r="I89" i="2"/>
  <c r="I93" i="2"/>
  <c r="I92" i="2" s="1"/>
  <c r="H96" i="2"/>
  <c r="H95" i="2"/>
  <c r="H90" i="2"/>
  <c r="H89" i="2" s="1"/>
  <c r="H93" i="2"/>
  <c r="H92" i="2" s="1"/>
  <c r="H26" i="2"/>
  <c r="H25" i="2" s="1"/>
  <c r="H23" i="2"/>
  <c r="H22" i="2"/>
  <c r="H21" i="2" s="1"/>
  <c r="H29" i="2"/>
  <c r="H28" i="2" s="1"/>
  <c r="H51" i="2"/>
  <c r="H50" i="2" s="1"/>
  <c r="H54" i="2"/>
  <c r="H53" i="2" s="1"/>
  <c r="H45" i="2"/>
  <c r="H44" i="2"/>
  <c r="H48" i="2"/>
  <c r="H47" i="2" s="1"/>
  <c r="H74" i="2"/>
  <c r="H73" i="2"/>
  <c r="H72" i="2"/>
  <c r="H78" i="2"/>
  <c r="H77" i="2" s="1"/>
  <c r="H76" i="2" s="1"/>
  <c r="H11" i="2"/>
  <c r="H10" i="2" s="1"/>
  <c r="H14" i="2"/>
  <c r="H18" i="2"/>
  <c r="H33" i="2"/>
  <c r="H32" i="2" s="1"/>
  <c r="H31" i="2" s="1"/>
  <c r="H35" i="2"/>
  <c r="H39" i="2"/>
  <c r="H41" i="2"/>
  <c r="H58" i="2"/>
  <c r="H57" i="2"/>
  <c r="H61" i="2"/>
  <c r="H60" i="2" s="1"/>
  <c r="H64" i="2"/>
  <c r="H63" i="2"/>
  <c r="H67" i="2"/>
  <c r="H66" i="2" s="1"/>
  <c r="H70" i="2"/>
  <c r="H69" i="2"/>
  <c r="H86" i="2"/>
  <c r="H85" i="2" s="1"/>
  <c r="H84" i="2" s="1"/>
  <c r="J70" i="2"/>
  <c r="J69" i="2" s="1"/>
  <c r="I70" i="2"/>
  <c r="I69" i="2"/>
  <c r="J18" i="2"/>
  <c r="I16" i="2"/>
  <c r="I29" i="2"/>
  <c r="I28" i="2" s="1"/>
  <c r="J29" i="2"/>
  <c r="J28" i="2"/>
  <c r="J86" i="2"/>
  <c r="J85" i="2" s="1"/>
  <c r="J84" i="2" s="1"/>
  <c r="J33" i="2"/>
  <c r="J35" i="2"/>
  <c r="J11" i="2"/>
  <c r="J10" i="2"/>
  <c r="J9" i="2" s="1"/>
  <c r="J16" i="2"/>
  <c r="J23" i="2"/>
  <c r="J22" i="2"/>
  <c r="J26" i="2"/>
  <c r="J25" i="2" s="1"/>
  <c r="J39" i="2"/>
  <c r="J41" i="2"/>
  <c r="J45" i="2"/>
  <c r="J44" i="2" s="1"/>
  <c r="J48" i="2"/>
  <c r="J47" i="2" s="1"/>
  <c r="J51" i="2"/>
  <c r="J50" i="2"/>
  <c r="J54" i="2"/>
  <c r="J53" i="2" s="1"/>
  <c r="J58" i="2"/>
  <c r="J57" i="2"/>
  <c r="J61" i="2"/>
  <c r="J60" i="2" s="1"/>
  <c r="J64" i="2"/>
  <c r="J63" i="2"/>
  <c r="J67" i="2"/>
  <c r="J66" i="2" s="1"/>
  <c r="J74" i="2"/>
  <c r="J73" i="2"/>
  <c r="J72" i="2" s="1"/>
  <c r="J78" i="2"/>
  <c r="J77" i="2"/>
  <c r="J76" i="2"/>
  <c r="I33" i="2"/>
  <c r="I32" i="2" s="1"/>
  <c r="I31" i="2" s="1"/>
  <c r="I35" i="2"/>
  <c r="I86" i="2"/>
  <c r="I85" i="2" s="1"/>
  <c r="I84" i="2" s="1"/>
  <c r="I78" i="2"/>
  <c r="I77" i="2"/>
  <c r="I76" i="2" s="1"/>
  <c r="I74" i="2"/>
  <c r="I73" i="2"/>
  <c r="I72" i="2"/>
  <c r="I67" i="2"/>
  <c r="I66" i="2" s="1"/>
  <c r="I64" i="2"/>
  <c r="I63" i="2"/>
  <c r="I61" i="2"/>
  <c r="I60" i="2" s="1"/>
  <c r="I58" i="2"/>
  <c r="I57" i="2"/>
  <c r="I56" i="2" s="1"/>
  <c r="I54" i="2"/>
  <c r="I53" i="2" s="1"/>
  <c r="I51" i="2"/>
  <c r="I50" i="2"/>
  <c r="I48" i="2"/>
  <c r="I47" i="2" s="1"/>
  <c r="I41" i="2"/>
  <c r="I39" i="2"/>
  <c r="I38" i="2" s="1"/>
  <c r="I37" i="2" s="1"/>
  <c r="I18" i="2"/>
  <c r="I23" i="2"/>
  <c r="I22" i="2"/>
  <c r="I21" i="2" s="1"/>
  <c r="I26" i="2"/>
  <c r="I25" i="2" s="1"/>
  <c r="J32" i="2"/>
  <c r="J31" i="2"/>
  <c r="H13" i="2" l="1"/>
  <c r="H9" i="2" s="1"/>
  <c r="H88" i="2"/>
  <c r="H56" i="2"/>
  <c r="J21" i="2"/>
  <c r="J8" i="2" s="1"/>
  <c r="J98" i="2" s="1"/>
  <c r="I9" i="2"/>
  <c r="J56" i="2"/>
  <c r="J88" i="2"/>
  <c r="I88" i="2"/>
  <c r="H43" i="2"/>
  <c r="J38" i="2"/>
  <c r="J37" i="2" s="1"/>
  <c r="H38" i="2"/>
  <c r="H37" i="2" s="1"/>
  <c r="J43" i="2"/>
  <c r="I43" i="2"/>
  <c r="H8" i="2" l="1"/>
  <c r="H98" i="2" s="1"/>
  <c r="I8" i="2"/>
  <c r="I98" i="2" s="1"/>
</calcChain>
</file>

<file path=xl/sharedStrings.xml><?xml version="1.0" encoding="utf-8"?>
<sst xmlns="http://schemas.openxmlformats.org/spreadsheetml/2006/main" count="104" uniqueCount="60">
  <si>
    <t>Наименование</t>
  </si>
  <si>
    <t>ВР</t>
  </si>
  <si>
    <t>ИТОГО РАСХОДОВ:</t>
  </si>
  <si>
    <t>Иные бюджетные ассигнования</t>
  </si>
  <si>
    <t>Иные межбюджетные трансферты</t>
  </si>
  <si>
    <t>МП</t>
  </si>
  <si>
    <t>ППМП</t>
  </si>
  <si>
    <t>Расходы на выплаты персоналу государственных (муниципальных) органов</t>
  </si>
  <si>
    <t>ГРБС</t>
  </si>
  <si>
    <t>НР</t>
  </si>
  <si>
    <t>Иные закупки товаров, работ и услуг для обеспечения государственных (муниципальных) нужд</t>
  </si>
  <si>
    <t>Озеленение территории</t>
  </si>
  <si>
    <t>Уплата налогов,сборов и иных платежей</t>
  </si>
  <si>
    <t>ОМ</t>
  </si>
  <si>
    <t>Создание условий для эффективной деятельности главы муниципального образования и администрации сельского поселения</t>
  </si>
  <si>
    <t>Закупка товаров, работ и услуг для обеспечения государственных (муниципальных) нужд</t>
  </si>
  <si>
    <t>Обеспечение эффективного управления, распоряжения муниципальным имуществом сельского поселения и рационального его использования</t>
  </si>
  <si>
    <t>Укрепление пожарной безопасности в населенных пунктах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</si>
  <si>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</si>
  <si>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</si>
  <si>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Финансовое обеспечение передаваемых полномочий сельских поселений по решению вопросов местного значения</t>
  </si>
  <si>
    <t>Межбюджетные трансферты</t>
  </si>
  <si>
    <t>Осуществление мер направленных на развитие муниципального хозяйства, повышение уровня благоустройства и улучшение санитарного содержания территорий населенных пунктов сельских поселений</t>
  </si>
  <si>
    <t>Осуществление переданных органам местного самоуправления поселений отдельных государственных полномочий</t>
  </si>
  <si>
    <t>Руководство и управление в сфере установленных функций органов местного самоуправления</t>
  </si>
  <si>
    <t>Непрограммная деятельность</t>
  </si>
  <si>
    <t>Резервные средства</t>
  </si>
  <si>
    <t>Специальные расходы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</si>
  <si>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</si>
  <si>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</si>
  <si>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Повышение эксплуатационной надежности гидротехнических сооружений, путем приведения к безопасному техническому состоянию</t>
  </si>
  <si>
    <t>Реализация мероприятий связанных с исполнением публичных нормативных обязательств и предоставлением социальных и иных выплат</t>
  </si>
  <si>
    <t>Обеспечение деятельности главы исполнительно-распорядительного органа муниципального образования</t>
  </si>
  <si>
    <t>Мероприятия в сфере пожарной безопасности</t>
  </si>
  <si>
    <t>Оценка имущества, признание прав и регулирование отношений муниципальной собственности</t>
  </si>
  <si>
    <t>Организация и обеспечение освещения улиц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</si>
  <si>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</si>
  <si>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</si>
  <si>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</si>
  <si>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</si>
  <si>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</si>
  <si>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</si>
  <si>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Содержание, текущий и капитальный ремонт и обеспечение безопасности гидротехнических сооружений</t>
  </si>
  <si>
    <t>Выплата муниципальных пенсий (доплат к государственным пенсиям)</t>
  </si>
  <si>
    <t>Резервный фонд местной администрации</t>
  </si>
  <si>
    <t>Обеспечение сохранности автомобильных дорог местного значения и условий безопасности движения по ним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</si>
  <si>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</si>
  <si>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Организация и проведение выборов и референдумов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</si>
  <si>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</si>
  <si>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рублей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</si>
  <si>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</si>
  <si>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Распределение расходов бюджета муниципального образования по целевым статьям (муниципальным программам и непрограммным направлениям деятельности), группам видов расходов на 2019 год и на плановый период 2020 и 2021 годов</t>
  </si>
  <si>
    <t>2019 год</t>
  </si>
  <si>
    <t>2020 год</t>
  </si>
  <si>
    <t>2021 год</t>
  </si>
  <si>
    <t>Эксплуатация и содержание имущества казны муниципального образования</t>
  </si>
  <si>
    <t>Условно утвержденные расходы</t>
  </si>
  <si>
    <t>Обеспечение реализации полномочий Сытобудской сельской администрации (2019-2021 годы)</t>
  </si>
  <si>
    <t>Приложение 6
к решению "О бюджете муниципального образования "Сытобудское
сельское поселение"на 2019 год и на плановый период 2020 и 2021 годы"
№ 3-269 от 24 декабря  2018 г.</t>
  </si>
  <si>
    <t>Расходы на выплаты персоналу государственных(муниципальных)органов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</si>
</sst>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"/>
    <numFmt numFmtId="165" formatCode="00"/>
    <numFmt numFmtId="166" formatCode="000&quot; &quot;00&quot; &quot;00"/>
    <numFmt numFmtId="167" formatCode="0000"/>
  </numFmts>
  <fonts count="7" x14ac:knownFonts="1">
    <font>
      <sz val="12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167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wrapText="1"/>
    </xf>
    <xf numFmtId="167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166" fontId="2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6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/>
    <xf numFmtId="0" fontId="2" fillId="0" borderId="5" xfId="0" applyFont="1" applyFill="1" applyBorder="1" applyAlignment="1">
      <alignment vertical="center" wrapText="1"/>
    </xf>
    <xf numFmtId="165" fontId="2" fillId="0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center" wrapText="1"/>
    </xf>
    <xf numFmtId="166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4" fontId="2" fillId="0" borderId="6" xfId="0" applyNumberFormat="1" applyFont="1" applyFill="1" applyBorder="1"/>
    <xf numFmtId="4" fontId="2" fillId="0" borderId="7" xfId="0" applyNumberFormat="1" applyFont="1" applyFill="1" applyBorder="1"/>
    <xf numFmtId="4" fontId="2" fillId="0" borderId="8" xfId="0" applyNumberFormat="1" applyFont="1" applyFill="1" applyBorder="1"/>
    <xf numFmtId="4" fontId="1" fillId="0" borderId="8" xfId="0" applyNumberFormat="1" applyFont="1" applyFill="1" applyBorder="1"/>
    <xf numFmtId="4" fontId="2" fillId="0" borderId="9" xfId="0" applyNumberFormat="1" applyFont="1" applyFill="1" applyBorder="1"/>
    <xf numFmtId="0" fontId="5" fillId="2" borderId="2" xfId="0" applyFont="1" applyFill="1" applyBorder="1" applyAlignment="1">
      <alignment vertical="center" wrapText="1"/>
    </xf>
    <xf numFmtId="0" fontId="2" fillId="0" borderId="0" xfId="0" applyFont="1" applyFill="1"/>
    <xf numFmtId="0" fontId="6" fillId="2" borderId="2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0</xdr:row>
          <xdr:rowOff>0</xdr:rowOff>
        </xdr:from>
        <xdr:to>
          <xdr:col>12</xdr:col>
          <xdr:colOff>200025</xdr:colOff>
          <xdr:row>0</xdr:row>
          <xdr:rowOff>304800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0</xdr:row>
          <xdr:rowOff>342900</xdr:rowOff>
        </xdr:from>
        <xdr:to>
          <xdr:col>12</xdr:col>
          <xdr:colOff>200025</xdr:colOff>
          <xdr:row>0</xdr:row>
          <xdr:rowOff>647700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K98"/>
  <sheetViews>
    <sheetView tabSelected="1" workbookViewId="0">
      <pane ySplit="7" topLeftCell="A8" activePane="bottomLeft" state="frozen"/>
      <selection pane="bottomLeft" activeCell="I48" sqref="I48"/>
    </sheetView>
  </sheetViews>
  <sheetFormatPr defaultRowHeight="12.75" x14ac:dyDescent="0.2"/>
  <cols>
    <col min="1" max="1" width="47.5" style="21" customWidth="1"/>
    <col min="2" max="2" width="3.375" style="21" bestFit="1" customWidth="1"/>
    <col min="3" max="3" width="5.625" style="21" customWidth="1"/>
    <col min="4" max="4" width="4.125" style="21" customWidth="1"/>
    <col min="5" max="5" width="4.875" style="22" customWidth="1"/>
    <col min="6" max="6" width="9.5" style="23" bestFit="1" customWidth="1"/>
    <col min="7" max="7" width="3.625" style="24" customWidth="1"/>
    <col min="8" max="8" width="10.375" style="18" customWidth="1"/>
    <col min="9" max="10" width="9.875" style="18" bestFit="1" customWidth="1"/>
    <col min="11" max="11" width="9" style="18"/>
    <col min="12" max="12" width="4" style="18" customWidth="1"/>
    <col min="13" max="16384" width="9" style="18"/>
  </cols>
  <sheetData>
    <row r="1" spans="1:11" s="14" customFormat="1" ht="54" customHeight="1" x14ac:dyDescent="0.2">
      <c r="B1" s="57"/>
      <c r="C1" s="57"/>
      <c r="D1" s="62" t="s">
        <v>58</v>
      </c>
      <c r="E1" s="62"/>
      <c r="F1" s="62"/>
      <c r="G1" s="62"/>
      <c r="H1" s="62"/>
      <c r="I1" s="62"/>
      <c r="J1" s="62"/>
      <c r="K1" s="7"/>
    </row>
    <row r="2" spans="1:11" s="14" customFormat="1" ht="12" customHeight="1" x14ac:dyDescent="0.2">
      <c r="A2" s="15"/>
      <c r="B2" s="15"/>
      <c r="C2" s="15"/>
      <c r="D2" s="15"/>
      <c r="E2" s="16"/>
      <c r="F2" s="1"/>
      <c r="G2" s="1"/>
      <c r="K2" s="1"/>
    </row>
    <row r="3" spans="1:11" ht="24.75" customHeight="1" x14ac:dyDescent="0.2">
      <c r="A3" s="67" t="s">
        <v>51</v>
      </c>
      <c r="B3" s="67"/>
      <c r="C3" s="67"/>
      <c r="D3" s="67"/>
      <c r="E3" s="67"/>
      <c r="F3" s="67"/>
      <c r="G3" s="67"/>
      <c r="H3" s="67"/>
      <c r="I3" s="67"/>
      <c r="J3" s="67"/>
    </row>
    <row r="4" spans="1:11" x14ac:dyDescent="0.2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1" ht="13.5" thickBot="1" x14ac:dyDescent="0.25">
      <c r="A5" s="17"/>
      <c r="B5" s="26"/>
      <c r="C5" s="26"/>
      <c r="D5" s="26"/>
      <c r="E5" s="30"/>
      <c r="F5" s="26"/>
      <c r="G5" s="26"/>
      <c r="H5" s="26"/>
      <c r="I5" s="26"/>
      <c r="J5" s="26" t="s">
        <v>49</v>
      </c>
    </row>
    <row r="6" spans="1:11" ht="15.75" customHeight="1" x14ac:dyDescent="0.2">
      <c r="A6" s="73" t="s">
        <v>0</v>
      </c>
      <c r="B6" s="58" t="s">
        <v>5</v>
      </c>
      <c r="C6" s="58" t="s">
        <v>6</v>
      </c>
      <c r="D6" s="58" t="s">
        <v>13</v>
      </c>
      <c r="E6" s="60" t="s">
        <v>8</v>
      </c>
      <c r="F6" s="69" t="s">
        <v>9</v>
      </c>
      <c r="G6" s="71" t="s">
        <v>1</v>
      </c>
      <c r="H6" s="63" t="s">
        <v>52</v>
      </c>
      <c r="I6" s="63" t="s">
        <v>53</v>
      </c>
      <c r="J6" s="65" t="s">
        <v>54</v>
      </c>
    </row>
    <row r="7" spans="1:11" ht="13.5" thickBot="1" x14ac:dyDescent="0.25">
      <c r="A7" s="74"/>
      <c r="B7" s="59"/>
      <c r="C7" s="59"/>
      <c r="D7" s="59"/>
      <c r="E7" s="61"/>
      <c r="F7" s="70"/>
      <c r="G7" s="72"/>
      <c r="H7" s="64"/>
      <c r="I7" s="64"/>
      <c r="J7" s="66"/>
    </row>
    <row r="8" spans="1:11" ht="26.25" thickTop="1" x14ac:dyDescent="0.2">
      <c r="A8" s="37" t="s">
        <v>57</v>
      </c>
      <c r="B8" s="38">
        <v>61</v>
      </c>
      <c r="C8" s="52"/>
      <c r="D8" s="38"/>
      <c r="E8" s="39"/>
      <c r="F8" s="40"/>
      <c r="G8" s="41"/>
      <c r="H8" s="42">
        <f>H9+H21+H31+H37+H56+H43+H72+H76+H88+H84+H80</f>
        <v>1782173.64</v>
      </c>
      <c r="I8" s="42">
        <f>I9+I21+I31+I37+I56+I43+I72+I76+I88+I84+I80</f>
        <v>1372425</v>
      </c>
      <c r="J8" s="43">
        <f>J9+J21+J31+J37+J56+J43+J72+J76+J88+J84+J80</f>
        <v>1410005</v>
      </c>
    </row>
    <row r="9" spans="1:11" ht="38.25" x14ac:dyDescent="0.2">
      <c r="A9" s="10" t="s">
        <v>14</v>
      </c>
      <c r="B9" s="2">
        <f>B8</f>
        <v>61</v>
      </c>
      <c r="C9" s="53">
        <v>0</v>
      </c>
      <c r="D9" s="2">
        <v>11</v>
      </c>
      <c r="E9" s="13"/>
      <c r="F9" s="19"/>
      <c r="G9" s="31"/>
      <c r="H9" s="27">
        <f>H10+H13</f>
        <v>1117939.6299999999</v>
      </c>
      <c r="I9" s="27">
        <f>I10+I13</f>
        <v>1010879</v>
      </c>
      <c r="J9" s="44">
        <f>J10+J13</f>
        <v>994819</v>
      </c>
    </row>
    <row r="10" spans="1:11" ht="25.5" x14ac:dyDescent="0.2">
      <c r="A10" s="10" t="s">
        <v>32</v>
      </c>
      <c r="B10" s="2">
        <f t="shared" ref="B10:B71" si="0">B9</f>
        <v>61</v>
      </c>
      <c r="C10" s="53">
        <v>0</v>
      </c>
      <c r="D10" s="2">
        <v>11</v>
      </c>
      <c r="E10" s="13">
        <v>961</v>
      </c>
      <c r="F10" s="9">
        <v>80010</v>
      </c>
      <c r="G10" s="31"/>
      <c r="H10" s="27">
        <f t="shared" ref="H10:J11" si="1">H11</f>
        <v>434177</v>
      </c>
      <c r="I10" s="27">
        <f t="shared" si="1"/>
        <v>422698</v>
      </c>
      <c r="J10" s="44">
        <f t="shared" si="1"/>
        <v>411866</v>
      </c>
    </row>
    <row r="11" spans="1:11" ht="57" customHeight="1" x14ac:dyDescent="0.2">
      <c r="A11" s="4" t="s">
        <v>18</v>
      </c>
      <c r="B11" s="3">
        <f t="shared" si="0"/>
        <v>61</v>
      </c>
      <c r="C11" s="54">
        <v>0</v>
      </c>
      <c r="D11" s="3">
        <v>11</v>
      </c>
      <c r="E11" s="29">
        <f t="shared" ref="E11:E89" si="2">E10</f>
        <v>961</v>
      </c>
      <c r="F11" s="6">
        <v>80010</v>
      </c>
      <c r="G11" s="12">
        <v>100</v>
      </c>
      <c r="H11" s="28">
        <f t="shared" si="1"/>
        <v>434177</v>
      </c>
      <c r="I11" s="28">
        <f t="shared" si="1"/>
        <v>422698</v>
      </c>
      <c r="J11" s="45">
        <f t="shared" si="1"/>
        <v>411866</v>
      </c>
    </row>
    <row r="12" spans="1:11" ht="26.25" customHeight="1" x14ac:dyDescent="0.2">
      <c r="A12" s="4" t="s">
        <v>7</v>
      </c>
      <c r="B12" s="3">
        <f t="shared" si="0"/>
        <v>61</v>
      </c>
      <c r="C12" s="54">
        <v>0</v>
      </c>
      <c r="D12" s="3">
        <v>11</v>
      </c>
      <c r="E12" s="29">
        <f t="shared" si="2"/>
        <v>961</v>
      </c>
      <c r="F12" s="6">
        <v>80010</v>
      </c>
      <c r="G12" s="12">
        <v>120</v>
      </c>
      <c r="H12" s="28">
        <v>434177</v>
      </c>
      <c r="I12" s="28">
        <f>422698</f>
        <v>422698</v>
      </c>
      <c r="J12" s="45">
        <f>437304-25438</f>
        <v>411866</v>
      </c>
    </row>
    <row r="13" spans="1:11" ht="25.5" x14ac:dyDescent="0.2">
      <c r="A13" s="10" t="s">
        <v>24</v>
      </c>
      <c r="B13" s="2">
        <f t="shared" si="0"/>
        <v>61</v>
      </c>
      <c r="C13" s="53">
        <v>0</v>
      </c>
      <c r="D13" s="2">
        <v>11</v>
      </c>
      <c r="E13" s="13">
        <f t="shared" si="2"/>
        <v>961</v>
      </c>
      <c r="F13" s="9">
        <v>80040</v>
      </c>
      <c r="G13" s="31"/>
      <c r="H13" s="27">
        <f>H14+H16+H18</f>
        <v>683762.63</v>
      </c>
      <c r="I13" s="27">
        <f>I14+I16+I18</f>
        <v>588181</v>
      </c>
      <c r="J13" s="44">
        <f>J14+J16+J18</f>
        <v>582953</v>
      </c>
    </row>
    <row r="14" spans="1:11" ht="54.75" customHeight="1" x14ac:dyDescent="0.2">
      <c r="A14" s="4" t="s">
        <v>18</v>
      </c>
      <c r="B14" s="3">
        <f t="shared" si="0"/>
        <v>61</v>
      </c>
      <c r="C14" s="54">
        <v>0</v>
      </c>
      <c r="D14" s="3">
        <v>11</v>
      </c>
      <c r="E14" s="29">
        <f t="shared" si="2"/>
        <v>961</v>
      </c>
      <c r="F14" s="6">
        <v>80040</v>
      </c>
      <c r="G14" s="12">
        <v>100</v>
      </c>
      <c r="H14" s="28">
        <f>H15</f>
        <v>543859.87</v>
      </c>
      <c r="I14" s="28">
        <f>I15</f>
        <v>490473</v>
      </c>
      <c r="J14" s="45">
        <f>J15</f>
        <v>490847</v>
      </c>
    </row>
    <row r="15" spans="1:11" ht="23.25" customHeight="1" x14ac:dyDescent="0.2">
      <c r="A15" s="4" t="s">
        <v>7</v>
      </c>
      <c r="B15" s="3">
        <f t="shared" si="0"/>
        <v>61</v>
      </c>
      <c r="C15" s="54">
        <v>0</v>
      </c>
      <c r="D15" s="3">
        <v>11</v>
      </c>
      <c r="E15" s="29">
        <f t="shared" si="2"/>
        <v>961</v>
      </c>
      <c r="F15" s="6">
        <v>80040</v>
      </c>
      <c r="G15" s="12">
        <v>120</v>
      </c>
      <c r="H15" s="28">
        <v>543859.87</v>
      </c>
      <c r="I15" s="28">
        <f>508916-18443</f>
        <v>490473</v>
      </c>
      <c r="J15" s="45">
        <f>516286-25439</f>
        <v>490847</v>
      </c>
    </row>
    <row r="16" spans="1:11" ht="25.5" x14ac:dyDescent="0.2">
      <c r="A16" s="4" t="s">
        <v>15</v>
      </c>
      <c r="B16" s="3">
        <f t="shared" si="0"/>
        <v>61</v>
      </c>
      <c r="C16" s="54">
        <v>0</v>
      </c>
      <c r="D16" s="3">
        <v>11</v>
      </c>
      <c r="E16" s="29">
        <f t="shared" si="2"/>
        <v>961</v>
      </c>
      <c r="F16" s="6">
        <v>80040</v>
      </c>
      <c r="G16" s="12">
        <v>200</v>
      </c>
      <c r="H16" s="28">
        <f>H17</f>
        <v>103768.76</v>
      </c>
      <c r="I16" s="28">
        <f>I17</f>
        <v>61587</v>
      </c>
      <c r="J16" s="45">
        <f>J17</f>
        <v>55998</v>
      </c>
    </row>
    <row r="17" spans="1:10" ht="25.5" x14ac:dyDescent="0.2">
      <c r="A17" s="4" t="s">
        <v>10</v>
      </c>
      <c r="B17" s="3">
        <f t="shared" si="0"/>
        <v>61</v>
      </c>
      <c r="C17" s="54">
        <v>0</v>
      </c>
      <c r="D17" s="3">
        <v>11</v>
      </c>
      <c r="E17" s="29">
        <f t="shared" si="2"/>
        <v>961</v>
      </c>
      <c r="F17" s="6">
        <v>80040</v>
      </c>
      <c r="G17" s="12">
        <v>240</v>
      </c>
      <c r="H17" s="28">
        <v>103768.76</v>
      </c>
      <c r="I17" s="28">
        <v>61587</v>
      </c>
      <c r="J17" s="45">
        <v>55998</v>
      </c>
    </row>
    <row r="18" spans="1:10" x14ac:dyDescent="0.2">
      <c r="A18" s="4" t="s">
        <v>3</v>
      </c>
      <c r="B18" s="3">
        <f t="shared" si="0"/>
        <v>61</v>
      </c>
      <c r="C18" s="54">
        <v>0</v>
      </c>
      <c r="D18" s="3">
        <v>11</v>
      </c>
      <c r="E18" s="29">
        <f t="shared" si="2"/>
        <v>961</v>
      </c>
      <c r="F18" s="6">
        <v>80040</v>
      </c>
      <c r="G18" s="12">
        <v>800</v>
      </c>
      <c r="H18" s="28">
        <f>H19</f>
        <v>36134</v>
      </c>
      <c r="I18" s="28">
        <f>I19</f>
        <v>36121</v>
      </c>
      <c r="J18" s="45">
        <f>J19</f>
        <v>36108</v>
      </c>
    </row>
    <row r="19" spans="1:10" x14ac:dyDescent="0.2">
      <c r="A19" s="4" t="s">
        <v>12</v>
      </c>
      <c r="B19" s="3">
        <f t="shared" si="0"/>
        <v>61</v>
      </c>
      <c r="C19" s="54">
        <v>0</v>
      </c>
      <c r="D19" s="3">
        <v>11</v>
      </c>
      <c r="E19" s="29">
        <f t="shared" si="2"/>
        <v>961</v>
      </c>
      <c r="F19" s="6">
        <v>80040</v>
      </c>
      <c r="G19" s="12">
        <v>850</v>
      </c>
      <c r="H19" s="28">
        <v>36134</v>
      </c>
      <c r="I19" s="28">
        <v>36121</v>
      </c>
      <c r="J19" s="45">
        <v>36108</v>
      </c>
    </row>
    <row r="20" spans="1:10" ht="25.5" hidden="1" x14ac:dyDescent="0.2">
      <c r="A20" s="4" t="s">
        <v>10</v>
      </c>
      <c r="B20" s="3" t="e">
        <f>#REF!</f>
        <v>#REF!</v>
      </c>
      <c r="C20" s="54">
        <v>0</v>
      </c>
      <c r="D20" s="3">
        <v>11</v>
      </c>
      <c r="E20" s="29" t="e">
        <f>#REF!</f>
        <v>#REF!</v>
      </c>
      <c r="F20" s="6">
        <v>80070</v>
      </c>
      <c r="G20" s="12">
        <v>240</v>
      </c>
      <c r="H20" s="28">
        <v>0</v>
      </c>
      <c r="I20" s="28">
        <v>0</v>
      </c>
      <c r="J20" s="45">
        <v>0</v>
      </c>
    </row>
    <row r="21" spans="1:10" ht="38.25" x14ac:dyDescent="0.2">
      <c r="A21" s="8" t="s">
        <v>16</v>
      </c>
      <c r="B21" s="2">
        <v>61</v>
      </c>
      <c r="C21" s="53">
        <v>0</v>
      </c>
      <c r="D21" s="2">
        <v>12</v>
      </c>
      <c r="E21" s="13">
        <v>961</v>
      </c>
      <c r="F21" s="9"/>
      <c r="G21" s="31"/>
      <c r="H21" s="27">
        <f>H22+H25+H28</f>
        <v>2000</v>
      </c>
      <c r="I21" s="27">
        <f>I22+I25+I28</f>
        <v>3500</v>
      </c>
      <c r="J21" s="44">
        <f>J22+J25+J28</f>
        <v>3500</v>
      </c>
    </row>
    <row r="22" spans="1:10" ht="25.5" x14ac:dyDescent="0.2">
      <c r="A22" s="10" t="s">
        <v>34</v>
      </c>
      <c r="B22" s="2">
        <v>61</v>
      </c>
      <c r="C22" s="53">
        <v>0</v>
      </c>
      <c r="D22" s="2">
        <v>12</v>
      </c>
      <c r="E22" s="13">
        <v>961</v>
      </c>
      <c r="F22" s="9">
        <v>80900</v>
      </c>
      <c r="G22" s="31"/>
      <c r="H22" s="27">
        <f t="shared" ref="H22:J23" si="3">H23</f>
        <v>1500</v>
      </c>
      <c r="I22" s="27">
        <f t="shared" si="3"/>
        <v>3000</v>
      </c>
      <c r="J22" s="44">
        <f t="shared" si="3"/>
        <v>3000</v>
      </c>
    </row>
    <row r="23" spans="1:10" ht="25.5" x14ac:dyDescent="0.2">
      <c r="A23" s="4" t="s">
        <v>15</v>
      </c>
      <c r="B23" s="3">
        <v>61</v>
      </c>
      <c r="C23" s="54">
        <v>0</v>
      </c>
      <c r="D23" s="3">
        <v>12</v>
      </c>
      <c r="E23" s="29">
        <v>961</v>
      </c>
      <c r="F23" s="6">
        <v>80900</v>
      </c>
      <c r="G23" s="12">
        <v>200</v>
      </c>
      <c r="H23" s="28">
        <f t="shared" si="3"/>
        <v>1500</v>
      </c>
      <c r="I23" s="28">
        <f t="shared" si="3"/>
        <v>3000</v>
      </c>
      <c r="J23" s="45">
        <f t="shared" si="3"/>
        <v>3000</v>
      </c>
    </row>
    <row r="24" spans="1:10" ht="25.5" x14ac:dyDescent="0.2">
      <c r="A24" s="4" t="s">
        <v>10</v>
      </c>
      <c r="B24" s="3">
        <v>61</v>
      </c>
      <c r="C24" s="54">
        <v>0</v>
      </c>
      <c r="D24" s="3">
        <v>12</v>
      </c>
      <c r="E24" s="29">
        <v>961</v>
      </c>
      <c r="F24" s="6">
        <v>80900</v>
      </c>
      <c r="G24" s="12">
        <v>240</v>
      </c>
      <c r="H24" s="28">
        <v>1500</v>
      </c>
      <c r="I24" s="28">
        <v>3000</v>
      </c>
      <c r="J24" s="45">
        <v>3000</v>
      </c>
    </row>
    <row r="25" spans="1:10" ht="25.5" hidden="1" x14ac:dyDescent="0.2">
      <c r="A25" s="10" t="s">
        <v>55</v>
      </c>
      <c r="B25" s="2">
        <f t="shared" si="0"/>
        <v>61</v>
      </c>
      <c r="C25" s="53">
        <v>0</v>
      </c>
      <c r="D25" s="2">
        <v>12</v>
      </c>
      <c r="E25" s="13">
        <f t="shared" si="2"/>
        <v>961</v>
      </c>
      <c r="F25" s="9">
        <v>80920</v>
      </c>
      <c r="G25" s="31"/>
      <c r="H25" s="27">
        <f t="shared" ref="H25:J26" si="4">H26</f>
        <v>0</v>
      </c>
      <c r="I25" s="27">
        <f t="shared" si="4"/>
        <v>0</v>
      </c>
      <c r="J25" s="44">
        <f t="shared" si="4"/>
        <v>0</v>
      </c>
    </row>
    <row r="26" spans="1:10" ht="25.5" hidden="1" x14ac:dyDescent="0.2">
      <c r="A26" s="4" t="s">
        <v>15</v>
      </c>
      <c r="B26" s="3">
        <f t="shared" si="0"/>
        <v>61</v>
      </c>
      <c r="C26" s="54">
        <v>0</v>
      </c>
      <c r="D26" s="3">
        <v>12</v>
      </c>
      <c r="E26" s="29">
        <f t="shared" si="2"/>
        <v>961</v>
      </c>
      <c r="F26" s="6">
        <v>80920</v>
      </c>
      <c r="G26" s="12">
        <v>200</v>
      </c>
      <c r="H26" s="28">
        <f t="shared" si="4"/>
        <v>0</v>
      </c>
      <c r="I26" s="28">
        <f t="shared" si="4"/>
        <v>0</v>
      </c>
      <c r="J26" s="45">
        <f t="shared" si="4"/>
        <v>0</v>
      </c>
    </row>
    <row r="27" spans="1:10" ht="25.5" hidden="1" x14ac:dyDescent="0.2">
      <c r="A27" s="4" t="s">
        <v>10</v>
      </c>
      <c r="B27" s="3">
        <f t="shared" si="0"/>
        <v>61</v>
      </c>
      <c r="C27" s="54">
        <v>0</v>
      </c>
      <c r="D27" s="3">
        <v>12</v>
      </c>
      <c r="E27" s="29">
        <f t="shared" si="2"/>
        <v>961</v>
      </c>
      <c r="F27" s="6">
        <v>80920</v>
      </c>
      <c r="G27" s="12">
        <v>240</v>
      </c>
      <c r="H27" s="28">
        <v>0</v>
      </c>
      <c r="I27" s="28">
        <v>0</v>
      </c>
      <c r="J27" s="45">
        <v>0</v>
      </c>
    </row>
    <row r="28" spans="1:10" ht="76.5" x14ac:dyDescent="0.2">
      <c r="A28" s="10" t="s">
        <v>48</v>
      </c>
      <c r="B28" s="2">
        <f t="shared" si="0"/>
        <v>61</v>
      </c>
      <c r="C28" s="53">
        <v>0</v>
      </c>
      <c r="D28" s="2">
        <v>12</v>
      </c>
      <c r="E28" s="13">
        <f t="shared" si="2"/>
        <v>961</v>
      </c>
      <c r="F28" s="9">
        <v>83750</v>
      </c>
      <c r="G28" s="31"/>
      <c r="H28" s="27">
        <f t="shared" ref="H28:J29" si="5">H29</f>
        <v>500</v>
      </c>
      <c r="I28" s="27">
        <f t="shared" si="5"/>
        <v>500</v>
      </c>
      <c r="J28" s="44">
        <f t="shared" si="5"/>
        <v>500</v>
      </c>
    </row>
    <row r="29" spans="1:10" ht="25.5" x14ac:dyDescent="0.2">
      <c r="A29" s="4" t="s">
        <v>15</v>
      </c>
      <c r="B29" s="3">
        <f t="shared" si="0"/>
        <v>61</v>
      </c>
      <c r="C29" s="54">
        <v>0</v>
      </c>
      <c r="D29" s="3">
        <v>12</v>
      </c>
      <c r="E29" s="29">
        <f t="shared" si="2"/>
        <v>961</v>
      </c>
      <c r="F29" s="6">
        <v>83750</v>
      </c>
      <c r="G29" s="12">
        <v>200</v>
      </c>
      <c r="H29" s="28">
        <f t="shared" si="5"/>
        <v>500</v>
      </c>
      <c r="I29" s="28">
        <f t="shared" si="5"/>
        <v>500</v>
      </c>
      <c r="J29" s="45">
        <f t="shared" si="5"/>
        <v>500</v>
      </c>
    </row>
    <row r="30" spans="1:10" ht="25.5" x14ac:dyDescent="0.2">
      <c r="A30" s="4" t="s">
        <v>10</v>
      </c>
      <c r="B30" s="3">
        <f t="shared" si="0"/>
        <v>61</v>
      </c>
      <c r="C30" s="54">
        <v>0</v>
      </c>
      <c r="D30" s="3">
        <v>12</v>
      </c>
      <c r="E30" s="29">
        <f t="shared" si="2"/>
        <v>961</v>
      </c>
      <c r="F30" s="6">
        <v>83750</v>
      </c>
      <c r="G30" s="12">
        <v>240</v>
      </c>
      <c r="H30" s="28">
        <v>500</v>
      </c>
      <c r="I30" s="28">
        <v>500</v>
      </c>
      <c r="J30" s="45">
        <v>500</v>
      </c>
    </row>
    <row r="31" spans="1:10" ht="25.5" x14ac:dyDescent="0.2">
      <c r="A31" s="8" t="s">
        <v>17</v>
      </c>
      <c r="B31" s="2">
        <f t="shared" si="0"/>
        <v>61</v>
      </c>
      <c r="C31" s="53">
        <v>0</v>
      </c>
      <c r="D31" s="2">
        <v>13</v>
      </c>
      <c r="E31" s="13">
        <f t="shared" si="2"/>
        <v>961</v>
      </c>
      <c r="F31" s="9"/>
      <c r="G31" s="31"/>
      <c r="H31" s="27">
        <f>H32</f>
        <v>7400</v>
      </c>
      <c r="I31" s="27">
        <f t="shared" ref="I31:J33" si="6">I32</f>
        <v>7400</v>
      </c>
      <c r="J31" s="44">
        <f t="shared" si="6"/>
        <v>7400</v>
      </c>
    </row>
    <row r="32" spans="1:10" x14ac:dyDescent="0.2">
      <c r="A32" s="8" t="s">
        <v>33</v>
      </c>
      <c r="B32" s="2">
        <f t="shared" si="0"/>
        <v>61</v>
      </c>
      <c r="C32" s="53">
        <v>0</v>
      </c>
      <c r="D32" s="2">
        <v>13</v>
      </c>
      <c r="E32" s="13">
        <f t="shared" si="2"/>
        <v>961</v>
      </c>
      <c r="F32" s="9">
        <v>81140</v>
      </c>
      <c r="G32" s="31"/>
      <c r="H32" s="27">
        <f>H33+H35</f>
        <v>7400</v>
      </c>
      <c r="I32" s="27">
        <f>I33+I35</f>
        <v>7400</v>
      </c>
      <c r="J32" s="44">
        <f>J33+J35</f>
        <v>7400</v>
      </c>
    </row>
    <row r="33" spans="1:10" ht="25.5" hidden="1" x14ac:dyDescent="0.2">
      <c r="A33" s="4" t="s">
        <v>15</v>
      </c>
      <c r="B33" s="3">
        <f t="shared" si="0"/>
        <v>61</v>
      </c>
      <c r="C33" s="54">
        <v>0</v>
      </c>
      <c r="D33" s="3">
        <v>13</v>
      </c>
      <c r="E33" s="29">
        <f t="shared" si="2"/>
        <v>961</v>
      </c>
      <c r="F33" s="6">
        <v>81140</v>
      </c>
      <c r="G33" s="12">
        <v>200</v>
      </c>
      <c r="H33" s="28">
        <f>H34</f>
        <v>0</v>
      </c>
      <c r="I33" s="28">
        <f t="shared" si="6"/>
        <v>0</v>
      </c>
      <c r="J33" s="45">
        <f t="shared" si="6"/>
        <v>0</v>
      </c>
    </row>
    <row r="34" spans="1:10" ht="25.5" hidden="1" x14ac:dyDescent="0.2">
      <c r="A34" s="4" t="s">
        <v>10</v>
      </c>
      <c r="B34" s="3">
        <f t="shared" si="0"/>
        <v>61</v>
      </c>
      <c r="C34" s="54">
        <v>0</v>
      </c>
      <c r="D34" s="3">
        <v>13</v>
      </c>
      <c r="E34" s="29">
        <f t="shared" si="2"/>
        <v>961</v>
      </c>
      <c r="F34" s="6">
        <v>81140</v>
      </c>
      <c r="G34" s="12">
        <v>240</v>
      </c>
      <c r="H34" s="28">
        <v>0</v>
      </c>
      <c r="I34" s="28">
        <v>0</v>
      </c>
      <c r="J34" s="45">
        <v>0</v>
      </c>
    </row>
    <row r="35" spans="1:10" x14ac:dyDescent="0.2">
      <c r="A35" s="4" t="s">
        <v>3</v>
      </c>
      <c r="B35" s="3">
        <f t="shared" si="0"/>
        <v>61</v>
      </c>
      <c r="C35" s="54">
        <v>0</v>
      </c>
      <c r="D35" s="3">
        <v>11</v>
      </c>
      <c r="E35" s="29">
        <f t="shared" si="2"/>
        <v>961</v>
      </c>
      <c r="F35" s="6">
        <v>81140</v>
      </c>
      <c r="G35" s="12">
        <v>800</v>
      </c>
      <c r="H35" s="28">
        <f>H36</f>
        <v>7400</v>
      </c>
      <c r="I35" s="28">
        <f>I36</f>
        <v>7400</v>
      </c>
      <c r="J35" s="45">
        <f>J36</f>
        <v>7400</v>
      </c>
    </row>
    <row r="36" spans="1:10" x14ac:dyDescent="0.2">
      <c r="A36" s="4" t="s">
        <v>12</v>
      </c>
      <c r="B36" s="3">
        <f t="shared" si="0"/>
        <v>61</v>
      </c>
      <c r="C36" s="54">
        <v>0</v>
      </c>
      <c r="D36" s="3">
        <v>11</v>
      </c>
      <c r="E36" s="29">
        <f t="shared" si="2"/>
        <v>961</v>
      </c>
      <c r="F36" s="6">
        <v>81140</v>
      </c>
      <c r="G36" s="12">
        <v>850</v>
      </c>
      <c r="H36" s="28">
        <v>7400</v>
      </c>
      <c r="I36" s="28">
        <v>7400</v>
      </c>
      <c r="J36" s="45">
        <v>7400</v>
      </c>
    </row>
    <row r="37" spans="1:10" ht="25.5" x14ac:dyDescent="0.2">
      <c r="A37" s="8" t="s">
        <v>23</v>
      </c>
      <c r="B37" s="2">
        <f t="shared" si="0"/>
        <v>61</v>
      </c>
      <c r="C37" s="53">
        <v>0</v>
      </c>
      <c r="D37" s="2">
        <v>14</v>
      </c>
      <c r="E37" s="13">
        <f t="shared" si="2"/>
        <v>961</v>
      </c>
      <c r="F37" s="9"/>
      <c r="G37" s="31"/>
      <c r="H37" s="27">
        <f>H38</f>
        <v>79305</v>
      </c>
      <c r="I37" s="27">
        <f>I38</f>
        <v>79305</v>
      </c>
      <c r="J37" s="44">
        <f>J38</f>
        <v>79305</v>
      </c>
    </row>
    <row r="38" spans="1:10" ht="25.5" x14ac:dyDescent="0.2">
      <c r="A38" s="10" t="s">
        <v>19</v>
      </c>
      <c r="B38" s="2">
        <f t="shared" si="0"/>
        <v>61</v>
      </c>
      <c r="C38" s="53">
        <v>0</v>
      </c>
      <c r="D38" s="2">
        <v>14</v>
      </c>
      <c r="E38" s="13">
        <f t="shared" si="2"/>
        <v>961</v>
      </c>
      <c r="F38" s="9">
        <v>51180</v>
      </c>
      <c r="G38" s="31"/>
      <c r="H38" s="27">
        <f>H39+H41</f>
        <v>79305</v>
      </c>
      <c r="I38" s="27">
        <f>I39+I41</f>
        <v>79305</v>
      </c>
      <c r="J38" s="44">
        <f>J39+J41</f>
        <v>79305</v>
      </c>
    </row>
    <row r="39" spans="1:10" ht="51" x14ac:dyDescent="0.2">
      <c r="A39" s="4" t="s">
        <v>18</v>
      </c>
      <c r="B39" s="3">
        <f t="shared" si="0"/>
        <v>61</v>
      </c>
      <c r="C39" s="54">
        <v>0</v>
      </c>
      <c r="D39" s="3">
        <v>14</v>
      </c>
      <c r="E39" s="29">
        <f t="shared" si="2"/>
        <v>961</v>
      </c>
      <c r="F39" s="6">
        <v>51180</v>
      </c>
      <c r="G39" s="12">
        <v>100</v>
      </c>
      <c r="H39" s="28">
        <f>H40</f>
        <v>71760</v>
      </c>
      <c r="I39" s="28">
        <f>I40</f>
        <v>72703</v>
      </c>
      <c r="J39" s="45">
        <f>J40</f>
        <v>72703</v>
      </c>
    </row>
    <row r="40" spans="1:10" ht="15.75" customHeight="1" x14ac:dyDescent="0.2">
      <c r="A40" s="4" t="s">
        <v>59</v>
      </c>
      <c r="B40" s="3">
        <f t="shared" si="0"/>
        <v>61</v>
      </c>
      <c r="C40" s="54">
        <v>0</v>
      </c>
      <c r="D40" s="3">
        <v>14</v>
      </c>
      <c r="E40" s="29">
        <f t="shared" si="2"/>
        <v>961</v>
      </c>
      <c r="F40" s="6">
        <v>51180</v>
      </c>
      <c r="G40" s="12">
        <v>120</v>
      </c>
      <c r="H40" s="28">
        <v>71760</v>
      </c>
      <c r="I40" s="28">
        <v>72703</v>
      </c>
      <c r="J40" s="45">
        <v>72703</v>
      </c>
    </row>
    <row r="41" spans="1:10" ht="25.5" x14ac:dyDescent="0.2">
      <c r="A41" s="4" t="s">
        <v>15</v>
      </c>
      <c r="B41" s="3">
        <f t="shared" si="0"/>
        <v>61</v>
      </c>
      <c r="C41" s="54">
        <v>0</v>
      </c>
      <c r="D41" s="3">
        <v>14</v>
      </c>
      <c r="E41" s="29">
        <f t="shared" si="2"/>
        <v>961</v>
      </c>
      <c r="F41" s="6">
        <v>51180</v>
      </c>
      <c r="G41" s="12">
        <v>200</v>
      </c>
      <c r="H41" s="28">
        <f>H42</f>
        <v>7545</v>
      </c>
      <c r="I41" s="28">
        <f>I42</f>
        <v>6602</v>
      </c>
      <c r="J41" s="45">
        <f>J42</f>
        <v>6602</v>
      </c>
    </row>
    <row r="42" spans="1:10" ht="25.5" x14ac:dyDescent="0.2">
      <c r="A42" s="4" t="s">
        <v>10</v>
      </c>
      <c r="B42" s="3">
        <f t="shared" si="0"/>
        <v>61</v>
      </c>
      <c r="C42" s="54">
        <v>0</v>
      </c>
      <c r="D42" s="3">
        <v>14</v>
      </c>
      <c r="E42" s="29">
        <f t="shared" si="2"/>
        <v>961</v>
      </c>
      <c r="F42" s="6">
        <v>51180</v>
      </c>
      <c r="G42" s="12">
        <v>240</v>
      </c>
      <c r="H42" s="28">
        <v>7545</v>
      </c>
      <c r="I42" s="28">
        <v>6602</v>
      </c>
      <c r="J42" s="45">
        <v>6602</v>
      </c>
    </row>
    <row r="43" spans="1:10" ht="51" x14ac:dyDescent="0.2">
      <c r="A43" s="10" t="s">
        <v>22</v>
      </c>
      <c r="B43" s="2">
        <f t="shared" si="0"/>
        <v>61</v>
      </c>
      <c r="C43" s="53">
        <v>0</v>
      </c>
      <c r="D43" s="2">
        <v>21</v>
      </c>
      <c r="E43" s="13">
        <f t="shared" si="2"/>
        <v>961</v>
      </c>
      <c r="F43" s="9"/>
      <c r="G43" s="31"/>
      <c r="H43" s="27">
        <f>H44+H47+H50+H53</f>
        <v>107033.56</v>
      </c>
      <c r="I43" s="27">
        <f>I44+I47+I50+I53</f>
        <v>52261</v>
      </c>
      <c r="J43" s="44">
        <f>J44+J47+J50+J53</f>
        <v>51012</v>
      </c>
    </row>
    <row r="44" spans="1:10" x14ac:dyDescent="0.2">
      <c r="A44" s="10" t="s">
        <v>35</v>
      </c>
      <c r="B44" s="2">
        <f t="shared" si="0"/>
        <v>61</v>
      </c>
      <c r="C44" s="53">
        <v>0</v>
      </c>
      <c r="D44" s="2">
        <v>21</v>
      </c>
      <c r="E44" s="13">
        <f t="shared" si="2"/>
        <v>961</v>
      </c>
      <c r="F44" s="9">
        <v>81690</v>
      </c>
      <c r="G44" s="31"/>
      <c r="H44" s="27">
        <f t="shared" ref="H44:J45" si="7">H45</f>
        <v>103873</v>
      </c>
      <c r="I44" s="27">
        <f t="shared" si="7"/>
        <v>52261</v>
      </c>
      <c r="J44" s="44">
        <f t="shared" si="7"/>
        <v>51012</v>
      </c>
    </row>
    <row r="45" spans="1:10" ht="25.5" x14ac:dyDescent="0.2">
      <c r="A45" s="4" t="s">
        <v>15</v>
      </c>
      <c r="B45" s="3">
        <f t="shared" si="0"/>
        <v>61</v>
      </c>
      <c r="C45" s="54">
        <v>0</v>
      </c>
      <c r="D45" s="3">
        <v>21</v>
      </c>
      <c r="E45" s="29">
        <f t="shared" si="2"/>
        <v>961</v>
      </c>
      <c r="F45" s="6">
        <v>81690</v>
      </c>
      <c r="G45" s="12">
        <v>200</v>
      </c>
      <c r="H45" s="28">
        <f t="shared" si="7"/>
        <v>103873</v>
      </c>
      <c r="I45" s="28">
        <f t="shared" si="7"/>
        <v>52261</v>
      </c>
      <c r="J45" s="45">
        <f t="shared" si="7"/>
        <v>51012</v>
      </c>
    </row>
    <row r="46" spans="1:10" ht="25.5" x14ac:dyDescent="0.2">
      <c r="A46" s="4" t="s">
        <v>10</v>
      </c>
      <c r="B46" s="3">
        <f t="shared" si="0"/>
        <v>61</v>
      </c>
      <c r="C46" s="54">
        <v>0</v>
      </c>
      <c r="D46" s="3">
        <v>21</v>
      </c>
      <c r="E46" s="29">
        <f t="shared" si="2"/>
        <v>961</v>
      </c>
      <c r="F46" s="6">
        <v>81690</v>
      </c>
      <c r="G46" s="12">
        <v>240</v>
      </c>
      <c r="H46" s="28">
        <v>103873</v>
      </c>
      <c r="I46" s="28">
        <v>52261</v>
      </c>
      <c r="J46" s="45">
        <v>51012</v>
      </c>
    </row>
    <row r="47" spans="1:10" x14ac:dyDescent="0.2">
      <c r="A47" s="10" t="s">
        <v>11</v>
      </c>
      <c r="B47" s="2">
        <f t="shared" si="0"/>
        <v>61</v>
      </c>
      <c r="C47" s="53">
        <v>0</v>
      </c>
      <c r="D47" s="2">
        <v>21</v>
      </c>
      <c r="E47" s="13">
        <f t="shared" si="2"/>
        <v>961</v>
      </c>
      <c r="F47" s="9">
        <v>81700</v>
      </c>
      <c r="G47" s="31"/>
      <c r="H47" s="27">
        <f t="shared" ref="H47:J48" si="8">H48</f>
        <v>0</v>
      </c>
      <c r="I47" s="27">
        <f t="shared" si="8"/>
        <v>0</v>
      </c>
      <c r="J47" s="44">
        <f t="shared" si="8"/>
        <v>0</v>
      </c>
    </row>
    <row r="48" spans="1:10" ht="25.5" x14ac:dyDescent="0.2">
      <c r="A48" s="4" t="s">
        <v>15</v>
      </c>
      <c r="B48" s="3">
        <f t="shared" si="0"/>
        <v>61</v>
      </c>
      <c r="C48" s="54">
        <v>0</v>
      </c>
      <c r="D48" s="3">
        <v>21</v>
      </c>
      <c r="E48" s="29">
        <f t="shared" si="2"/>
        <v>961</v>
      </c>
      <c r="F48" s="6">
        <v>81700</v>
      </c>
      <c r="G48" s="12">
        <v>200</v>
      </c>
      <c r="H48" s="28">
        <f t="shared" si="8"/>
        <v>0</v>
      </c>
      <c r="I48" s="28">
        <f t="shared" si="8"/>
        <v>0</v>
      </c>
      <c r="J48" s="45">
        <f t="shared" si="8"/>
        <v>0</v>
      </c>
    </row>
    <row r="49" spans="1:10" ht="25.5" x14ac:dyDescent="0.2">
      <c r="A49" s="4" t="s">
        <v>10</v>
      </c>
      <c r="B49" s="3">
        <f t="shared" si="0"/>
        <v>61</v>
      </c>
      <c r="C49" s="54">
        <v>0</v>
      </c>
      <c r="D49" s="3">
        <v>21</v>
      </c>
      <c r="E49" s="29">
        <f t="shared" si="2"/>
        <v>961</v>
      </c>
      <c r="F49" s="6">
        <v>81700</v>
      </c>
      <c r="G49" s="12">
        <v>240</v>
      </c>
      <c r="H49" s="28">
        <v>0</v>
      </c>
      <c r="I49" s="28">
        <v>0</v>
      </c>
      <c r="J49" s="45">
        <v>0</v>
      </c>
    </row>
    <row r="50" spans="1:10" x14ac:dyDescent="0.2">
      <c r="A50" s="10" t="s">
        <v>36</v>
      </c>
      <c r="B50" s="2">
        <f t="shared" si="0"/>
        <v>61</v>
      </c>
      <c r="C50" s="53">
        <v>0</v>
      </c>
      <c r="D50" s="2">
        <v>21</v>
      </c>
      <c r="E50" s="13">
        <f t="shared" si="2"/>
        <v>961</v>
      </c>
      <c r="F50" s="9">
        <v>81710</v>
      </c>
      <c r="G50" s="31"/>
      <c r="H50" s="27">
        <f t="shared" ref="H50:J51" si="9">H51</f>
        <v>3160.56</v>
      </c>
      <c r="I50" s="27">
        <f t="shared" si="9"/>
        <v>0</v>
      </c>
      <c r="J50" s="44">
        <f t="shared" si="9"/>
        <v>0</v>
      </c>
    </row>
    <row r="51" spans="1:10" ht="25.5" x14ac:dyDescent="0.2">
      <c r="A51" s="4" t="s">
        <v>15</v>
      </c>
      <c r="B51" s="3">
        <f t="shared" si="0"/>
        <v>61</v>
      </c>
      <c r="C51" s="54">
        <v>0</v>
      </c>
      <c r="D51" s="3">
        <v>21</v>
      </c>
      <c r="E51" s="29">
        <f t="shared" si="2"/>
        <v>961</v>
      </c>
      <c r="F51" s="6">
        <v>81710</v>
      </c>
      <c r="G51" s="12">
        <v>200</v>
      </c>
      <c r="H51" s="28">
        <f t="shared" si="9"/>
        <v>3160.56</v>
      </c>
      <c r="I51" s="28">
        <f t="shared" si="9"/>
        <v>0</v>
      </c>
      <c r="J51" s="45">
        <f t="shared" si="9"/>
        <v>0</v>
      </c>
    </row>
    <row r="52" spans="1:10" ht="25.5" x14ac:dyDescent="0.2">
      <c r="A52" s="4" t="s">
        <v>10</v>
      </c>
      <c r="B52" s="3">
        <f t="shared" si="0"/>
        <v>61</v>
      </c>
      <c r="C52" s="54">
        <v>0</v>
      </c>
      <c r="D52" s="3">
        <v>21</v>
      </c>
      <c r="E52" s="29">
        <f t="shared" si="2"/>
        <v>961</v>
      </c>
      <c r="F52" s="6">
        <v>81710</v>
      </c>
      <c r="G52" s="12">
        <v>240</v>
      </c>
      <c r="H52" s="28">
        <v>3160.56</v>
      </c>
      <c r="I52" s="28">
        <v>0</v>
      </c>
      <c r="J52" s="45">
        <v>0</v>
      </c>
    </row>
    <row r="53" spans="1:10" hidden="1" x14ac:dyDescent="0.2">
      <c r="A53" s="10" t="s">
        <v>37</v>
      </c>
      <c r="B53" s="2">
        <f t="shared" si="0"/>
        <v>61</v>
      </c>
      <c r="C53" s="53">
        <v>0</v>
      </c>
      <c r="D53" s="2">
        <v>21</v>
      </c>
      <c r="E53" s="13">
        <f t="shared" si="2"/>
        <v>961</v>
      </c>
      <c r="F53" s="9">
        <v>81730</v>
      </c>
      <c r="G53" s="31"/>
      <c r="H53" s="27">
        <f t="shared" ref="H53:J54" si="10">H54</f>
        <v>0</v>
      </c>
      <c r="I53" s="27">
        <f t="shared" si="10"/>
        <v>0</v>
      </c>
      <c r="J53" s="44">
        <f t="shared" si="10"/>
        <v>0</v>
      </c>
    </row>
    <row r="54" spans="1:10" ht="25.5" hidden="1" x14ac:dyDescent="0.2">
      <c r="A54" s="4" t="s">
        <v>15</v>
      </c>
      <c r="B54" s="3">
        <f t="shared" si="0"/>
        <v>61</v>
      </c>
      <c r="C54" s="54">
        <v>0</v>
      </c>
      <c r="D54" s="3">
        <v>21</v>
      </c>
      <c r="E54" s="29">
        <f t="shared" si="2"/>
        <v>961</v>
      </c>
      <c r="F54" s="6">
        <v>81730</v>
      </c>
      <c r="G54" s="12">
        <v>200</v>
      </c>
      <c r="H54" s="28">
        <f t="shared" si="10"/>
        <v>0</v>
      </c>
      <c r="I54" s="28">
        <f t="shared" si="10"/>
        <v>0</v>
      </c>
      <c r="J54" s="45">
        <f t="shared" si="10"/>
        <v>0</v>
      </c>
    </row>
    <row r="55" spans="1:10" ht="25.5" hidden="1" x14ac:dyDescent="0.2">
      <c r="A55" s="4" t="s">
        <v>10</v>
      </c>
      <c r="B55" s="3">
        <f t="shared" si="0"/>
        <v>61</v>
      </c>
      <c r="C55" s="54">
        <v>0</v>
      </c>
      <c r="D55" s="3">
        <v>21</v>
      </c>
      <c r="E55" s="29">
        <f t="shared" si="2"/>
        <v>961</v>
      </c>
      <c r="F55" s="6">
        <v>81730</v>
      </c>
      <c r="G55" s="12">
        <v>240</v>
      </c>
      <c r="H55" s="28"/>
      <c r="I55" s="28"/>
      <c r="J55" s="45"/>
    </row>
    <row r="56" spans="1:10" ht="25.5" x14ac:dyDescent="0.2">
      <c r="A56" s="8" t="s">
        <v>20</v>
      </c>
      <c r="B56" s="2">
        <f t="shared" si="0"/>
        <v>61</v>
      </c>
      <c r="C56" s="53">
        <v>0</v>
      </c>
      <c r="D56" s="2">
        <v>31</v>
      </c>
      <c r="E56" s="13">
        <f t="shared" si="2"/>
        <v>961</v>
      </c>
      <c r="F56" s="9"/>
      <c r="G56" s="31"/>
      <c r="H56" s="27">
        <f>H57+H60+H63+H66+H69</f>
        <v>12629</v>
      </c>
      <c r="I56" s="27">
        <f>I57+I60+I63+I66+I69</f>
        <v>12629</v>
      </c>
      <c r="J56" s="44">
        <f>J57+J60+J63+J66+J69</f>
        <v>12629</v>
      </c>
    </row>
    <row r="57" spans="1:10" ht="51" x14ac:dyDescent="0.2">
      <c r="A57" s="10" t="s">
        <v>38</v>
      </c>
      <c r="B57" s="2">
        <f t="shared" si="0"/>
        <v>61</v>
      </c>
      <c r="C57" s="53">
        <v>0</v>
      </c>
      <c r="D57" s="2">
        <v>31</v>
      </c>
      <c r="E57" s="13">
        <f t="shared" si="2"/>
        <v>961</v>
      </c>
      <c r="F57" s="9">
        <v>84200</v>
      </c>
      <c r="G57" s="31"/>
      <c r="H57" s="27">
        <f t="shared" ref="H57:J58" si="11">H58</f>
        <v>6600</v>
      </c>
      <c r="I57" s="27">
        <f t="shared" si="11"/>
        <v>6600</v>
      </c>
      <c r="J57" s="44">
        <f t="shared" si="11"/>
        <v>6600</v>
      </c>
    </row>
    <row r="58" spans="1:10" x14ac:dyDescent="0.2">
      <c r="A58" s="5" t="s">
        <v>21</v>
      </c>
      <c r="B58" s="3">
        <f t="shared" si="0"/>
        <v>61</v>
      </c>
      <c r="C58" s="54">
        <v>0</v>
      </c>
      <c r="D58" s="3">
        <v>31</v>
      </c>
      <c r="E58" s="29">
        <f t="shared" si="2"/>
        <v>961</v>
      </c>
      <c r="F58" s="6">
        <v>84200</v>
      </c>
      <c r="G58" s="12">
        <v>500</v>
      </c>
      <c r="H58" s="28">
        <f t="shared" si="11"/>
        <v>6600</v>
      </c>
      <c r="I58" s="28">
        <f t="shared" si="11"/>
        <v>6600</v>
      </c>
      <c r="J58" s="45">
        <f t="shared" si="11"/>
        <v>6600</v>
      </c>
    </row>
    <row r="59" spans="1:10" x14ac:dyDescent="0.2">
      <c r="A59" s="5" t="s">
        <v>4</v>
      </c>
      <c r="B59" s="3">
        <f t="shared" si="0"/>
        <v>61</v>
      </c>
      <c r="C59" s="54">
        <v>0</v>
      </c>
      <c r="D59" s="3">
        <v>31</v>
      </c>
      <c r="E59" s="29">
        <f t="shared" si="2"/>
        <v>961</v>
      </c>
      <c r="F59" s="6">
        <v>84200</v>
      </c>
      <c r="G59" s="12">
        <v>540</v>
      </c>
      <c r="H59" s="28">
        <v>6600</v>
      </c>
      <c r="I59" s="28">
        <v>6600</v>
      </c>
      <c r="J59" s="45">
        <v>6600</v>
      </c>
    </row>
    <row r="60" spans="1:10" ht="51" x14ac:dyDescent="0.2">
      <c r="A60" s="10" t="s">
        <v>39</v>
      </c>
      <c r="B60" s="2">
        <f t="shared" si="0"/>
        <v>61</v>
      </c>
      <c r="C60" s="53">
        <v>0</v>
      </c>
      <c r="D60" s="2">
        <v>31</v>
      </c>
      <c r="E60" s="13">
        <f t="shared" si="2"/>
        <v>961</v>
      </c>
      <c r="F60" s="9">
        <v>84220</v>
      </c>
      <c r="G60" s="31"/>
      <c r="H60" s="27">
        <f t="shared" ref="H60:J61" si="12">H61</f>
        <v>1200</v>
      </c>
      <c r="I60" s="27">
        <f t="shared" si="12"/>
        <v>1200</v>
      </c>
      <c r="J60" s="44">
        <f t="shared" si="12"/>
        <v>1200</v>
      </c>
    </row>
    <row r="61" spans="1:10" x14ac:dyDescent="0.2">
      <c r="A61" s="5" t="s">
        <v>21</v>
      </c>
      <c r="B61" s="3">
        <f t="shared" si="0"/>
        <v>61</v>
      </c>
      <c r="C61" s="54">
        <v>0</v>
      </c>
      <c r="D61" s="3">
        <v>31</v>
      </c>
      <c r="E61" s="29">
        <f t="shared" si="2"/>
        <v>961</v>
      </c>
      <c r="F61" s="6">
        <v>84220</v>
      </c>
      <c r="G61" s="12">
        <v>500</v>
      </c>
      <c r="H61" s="28">
        <f t="shared" si="12"/>
        <v>1200</v>
      </c>
      <c r="I61" s="28">
        <f t="shared" si="12"/>
        <v>1200</v>
      </c>
      <c r="J61" s="45">
        <f t="shared" si="12"/>
        <v>1200</v>
      </c>
    </row>
    <row r="62" spans="1:10" x14ac:dyDescent="0.2">
      <c r="A62" s="5" t="s">
        <v>4</v>
      </c>
      <c r="B62" s="3">
        <f t="shared" si="0"/>
        <v>61</v>
      </c>
      <c r="C62" s="54">
        <v>0</v>
      </c>
      <c r="D62" s="3">
        <v>31</v>
      </c>
      <c r="E62" s="29">
        <f t="shared" si="2"/>
        <v>961</v>
      </c>
      <c r="F62" s="6">
        <v>84220</v>
      </c>
      <c r="G62" s="12">
        <v>540</v>
      </c>
      <c r="H62" s="28">
        <v>1200</v>
      </c>
      <c r="I62" s="28">
        <v>1200</v>
      </c>
      <c r="J62" s="45">
        <v>1200</v>
      </c>
    </row>
    <row r="63" spans="1:10" ht="63.75" x14ac:dyDescent="0.2">
      <c r="A63" s="10" t="s">
        <v>40</v>
      </c>
      <c r="B63" s="2">
        <f t="shared" si="0"/>
        <v>61</v>
      </c>
      <c r="C63" s="53">
        <v>0</v>
      </c>
      <c r="D63" s="2">
        <v>31</v>
      </c>
      <c r="E63" s="13">
        <f t="shared" si="2"/>
        <v>961</v>
      </c>
      <c r="F63" s="9">
        <v>84280</v>
      </c>
      <c r="G63" s="31"/>
      <c r="H63" s="27">
        <f t="shared" ref="H63:J64" si="13">H64</f>
        <v>2202</v>
      </c>
      <c r="I63" s="27">
        <f t="shared" si="13"/>
        <v>2202</v>
      </c>
      <c r="J63" s="44">
        <f t="shared" si="13"/>
        <v>2202</v>
      </c>
    </row>
    <row r="64" spans="1:10" x14ac:dyDescent="0.2">
      <c r="A64" s="5" t="s">
        <v>21</v>
      </c>
      <c r="B64" s="3">
        <f t="shared" si="0"/>
        <v>61</v>
      </c>
      <c r="C64" s="54">
        <v>0</v>
      </c>
      <c r="D64" s="3">
        <v>31</v>
      </c>
      <c r="E64" s="29">
        <f t="shared" si="2"/>
        <v>961</v>
      </c>
      <c r="F64" s="6">
        <v>84280</v>
      </c>
      <c r="G64" s="12">
        <v>500</v>
      </c>
      <c r="H64" s="28">
        <f t="shared" si="13"/>
        <v>2202</v>
      </c>
      <c r="I64" s="28">
        <f t="shared" si="13"/>
        <v>2202</v>
      </c>
      <c r="J64" s="45">
        <f t="shared" si="13"/>
        <v>2202</v>
      </c>
    </row>
    <row r="65" spans="1:10" x14ac:dyDescent="0.2">
      <c r="A65" s="5" t="s">
        <v>4</v>
      </c>
      <c r="B65" s="3">
        <f t="shared" si="0"/>
        <v>61</v>
      </c>
      <c r="C65" s="54">
        <v>0</v>
      </c>
      <c r="D65" s="3">
        <v>31</v>
      </c>
      <c r="E65" s="29">
        <f t="shared" si="2"/>
        <v>961</v>
      </c>
      <c r="F65" s="6">
        <v>84280</v>
      </c>
      <c r="G65" s="12">
        <v>540</v>
      </c>
      <c r="H65" s="28">
        <v>2202</v>
      </c>
      <c r="I65" s="28">
        <v>2202</v>
      </c>
      <c r="J65" s="45">
        <v>2202</v>
      </c>
    </row>
    <row r="66" spans="1:10" ht="89.25" x14ac:dyDescent="0.2">
      <c r="A66" s="10" t="s">
        <v>41</v>
      </c>
      <c r="B66" s="2">
        <f t="shared" si="0"/>
        <v>61</v>
      </c>
      <c r="C66" s="55">
        <v>0</v>
      </c>
      <c r="D66" s="2">
        <v>31</v>
      </c>
      <c r="E66" s="13">
        <f t="shared" si="2"/>
        <v>961</v>
      </c>
      <c r="F66" s="9">
        <v>84290</v>
      </c>
      <c r="G66" s="31"/>
      <c r="H66" s="27">
        <f t="shared" ref="H66:J67" si="14">H67</f>
        <v>2527</v>
      </c>
      <c r="I66" s="27">
        <f t="shared" si="14"/>
        <v>2527</v>
      </c>
      <c r="J66" s="44">
        <f t="shared" si="14"/>
        <v>2527</v>
      </c>
    </row>
    <row r="67" spans="1:10" x14ac:dyDescent="0.2">
      <c r="A67" s="5" t="s">
        <v>21</v>
      </c>
      <c r="B67" s="3">
        <f t="shared" si="0"/>
        <v>61</v>
      </c>
      <c r="C67" s="54">
        <v>0</v>
      </c>
      <c r="D67" s="3">
        <v>31</v>
      </c>
      <c r="E67" s="29">
        <f t="shared" si="2"/>
        <v>961</v>
      </c>
      <c r="F67" s="6">
        <v>84290</v>
      </c>
      <c r="G67" s="12">
        <v>500</v>
      </c>
      <c r="H67" s="28">
        <f t="shared" si="14"/>
        <v>2527</v>
      </c>
      <c r="I67" s="28">
        <f t="shared" si="14"/>
        <v>2527</v>
      </c>
      <c r="J67" s="45">
        <f t="shared" si="14"/>
        <v>2527</v>
      </c>
    </row>
    <row r="68" spans="1:10" x14ac:dyDescent="0.2">
      <c r="A68" s="5" t="s">
        <v>4</v>
      </c>
      <c r="B68" s="3">
        <f t="shared" si="0"/>
        <v>61</v>
      </c>
      <c r="C68" s="54">
        <v>0</v>
      </c>
      <c r="D68" s="3">
        <v>31</v>
      </c>
      <c r="E68" s="29">
        <f t="shared" si="2"/>
        <v>961</v>
      </c>
      <c r="F68" s="6">
        <v>84290</v>
      </c>
      <c r="G68" s="12">
        <v>540</v>
      </c>
      <c r="H68" s="28">
        <v>2527</v>
      </c>
      <c r="I68" s="28">
        <v>2527</v>
      </c>
      <c r="J68" s="45">
        <v>2527</v>
      </c>
    </row>
    <row r="69" spans="1:10" ht="51" x14ac:dyDescent="0.2">
      <c r="A69" s="10" t="s">
        <v>50</v>
      </c>
      <c r="B69" s="2">
        <f t="shared" si="0"/>
        <v>61</v>
      </c>
      <c r="C69" s="53">
        <v>0</v>
      </c>
      <c r="D69" s="2">
        <v>31</v>
      </c>
      <c r="E69" s="13">
        <f t="shared" si="2"/>
        <v>961</v>
      </c>
      <c r="F69" s="9">
        <v>84400</v>
      </c>
      <c r="G69" s="31"/>
      <c r="H69" s="27">
        <f t="shared" ref="H69:J70" si="15">H70</f>
        <v>100</v>
      </c>
      <c r="I69" s="27">
        <f t="shared" si="15"/>
        <v>100</v>
      </c>
      <c r="J69" s="44">
        <f t="shared" si="15"/>
        <v>100</v>
      </c>
    </row>
    <row r="70" spans="1:10" x14ac:dyDescent="0.2">
      <c r="A70" s="5" t="s">
        <v>21</v>
      </c>
      <c r="B70" s="3">
        <f t="shared" si="0"/>
        <v>61</v>
      </c>
      <c r="C70" s="54">
        <v>0</v>
      </c>
      <c r="D70" s="3">
        <v>31</v>
      </c>
      <c r="E70" s="29">
        <f t="shared" si="2"/>
        <v>961</v>
      </c>
      <c r="F70" s="6">
        <v>84400</v>
      </c>
      <c r="G70" s="12">
        <v>500</v>
      </c>
      <c r="H70" s="28">
        <f t="shared" si="15"/>
        <v>100</v>
      </c>
      <c r="I70" s="28">
        <f t="shared" si="15"/>
        <v>100</v>
      </c>
      <c r="J70" s="45">
        <f t="shared" si="15"/>
        <v>100</v>
      </c>
    </row>
    <row r="71" spans="1:10" x14ac:dyDescent="0.2">
      <c r="A71" s="5" t="s">
        <v>4</v>
      </c>
      <c r="B71" s="3">
        <f t="shared" si="0"/>
        <v>61</v>
      </c>
      <c r="C71" s="54">
        <v>0</v>
      </c>
      <c r="D71" s="3">
        <v>31</v>
      </c>
      <c r="E71" s="29">
        <f t="shared" si="2"/>
        <v>961</v>
      </c>
      <c r="F71" s="6">
        <v>84400</v>
      </c>
      <c r="G71" s="12">
        <v>540</v>
      </c>
      <c r="H71" s="28">
        <v>100</v>
      </c>
      <c r="I71" s="28">
        <v>100</v>
      </c>
      <c r="J71" s="45">
        <v>100</v>
      </c>
    </row>
    <row r="72" spans="1:10" ht="38.25" x14ac:dyDescent="0.2">
      <c r="A72" s="10" t="s">
        <v>30</v>
      </c>
      <c r="B72" s="2">
        <f t="shared" ref="B72:B87" si="16">B71</f>
        <v>61</v>
      </c>
      <c r="C72" s="53">
        <v>0</v>
      </c>
      <c r="D72" s="2">
        <v>41</v>
      </c>
      <c r="E72" s="13">
        <f t="shared" si="2"/>
        <v>961</v>
      </c>
      <c r="F72" s="9"/>
      <c r="G72" s="31"/>
      <c r="H72" s="27">
        <f>H73</f>
        <v>27840</v>
      </c>
      <c r="I72" s="27">
        <f t="shared" ref="I72:J74" si="17">I73</f>
        <v>27840</v>
      </c>
      <c r="J72" s="44">
        <f t="shared" si="17"/>
        <v>27840</v>
      </c>
    </row>
    <row r="73" spans="1:10" ht="25.5" x14ac:dyDescent="0.2">
      <c r="A73" s="10" t="s">
        <v>42</v>
      </c>
      <c r="B73" s="2">
        <f t="shared" si="16"/>
        <v>61</v>
      </c>
      <c r="C73" s="53">
        <v>0</v>
      </c>
      <c r="D73" s="2">
        <v>41</v>
      </c>
      <c r="E73" s="13">
        <f t="shared" si="2"/>
        <v>961</v>
      </c>
      <c r="F73" s="9">
        <v>83300</v>
      </c>
      <c r="G73" s="31"/>
      <c r="H73" s="27">
        <f>H74</f>
        <v>27840</v>
      </c>
      <c r="I73" s="27">
        <f t="shared" si="17"/>
        <v>27840</v>
      </c>
      <c r="J73" s="44">
        <f t="shared" si="17"/>
        <v>27840</v>
      </c>
    </row>
    <row r="74" spans="1:10" ht="25.5" x14ac:dyDescent="0.2">
      <c r="A74" s="4" t="s">
        <v>15</v>
      </c>
      <c r="B74" s="3">
        <f t="shared" si="16"/>
        <v>61</v>
      </c>
      <c r="C74" s="54">
        <v>0</v>
      </c>
      <c r="D74" s="3">
        <v>41</v>
      </c>
      <c r="E74" s="29">
        <f t="shared" si="2"/>
        <v>961</v>
      </c>
      <c r="F74" s="6">
        <v>83300</v>
      </c>
      <c r="G74" s="12">
        <v>200</v>
      </c>
      <c r="H74" s="28">
        <f>H75</f>
        <v>27840</v>
      </c>
      <c r="I74" s="28">
        <f t="shared" si="17"/>
        <v>27840</v>
      </c>
      <c r="J74" s="45">
        <f t="shared" si="17"/>
        <v>27840</v>
      </c>
    </row>
    <row r="75" spans="1:10" ht="25.5" x14ac:dyDescent="0.2">
      <c r="A75" s="4" t="s">
        <v>10</v>
      </c>
      <c r="B75" s="3">
        <f t="shared" si="16"/>
        <v>61</v>
      </c>
      <c r="C75" s="54">
        <v>0</v>
      </c>
      <c r="D75" s="3">
        <v>41</v>
      </c>
      <c r="E75" s="29">
        <f t="shared" si="2"/>
        <v>961</v>
      </c>
      <c r="F75" s="6">
        <v>83300</v>
      </c>
      <c r="G75" s="12">
        <v>240</v>
      </c>
      <c r="H75" s="28">
        <v>27840</v>
      </c>
      <c r="I75" s="28">
        <v>27840</v>
      </c>
      <c r="J75" s="45">
        <v>27840</v>
      </c>
    </row>
    <row r="76" spans="1:10" ht="38.25" hidden="1" x14ac:dyDescent="0.2">
      <c r="A76" s="10" t="s">
        <v>31</v>
      </c>
      <c r="B76" s="2">
        <f t="shared" si="16"/>
        <v>61</v>
      </c>
      <c r="C76" s="53">
        <v>0</v>
      </c>
      <c r="D76" s="2">
        <v>51</v>
      </c>
      <c r="E76" s="13">
        <f t="shared" si="2"/>
        <v>961</v>
      </c>
      <c r="F76" s="9"/>
      <c r="G76" s="31"/>
      <c r="H76" s="27">
        <f>H77</f>
        <v>0</v>
      </c>
      <c r="I76" s="27">
        <f t="shared" ref="I76:J78" si="18">I77</f>
        <v>0</v>
      </c>
      <c r="J76" s="44">
        <f t="shared" si="18"/>
        <v>0</v>
      </c>
    </row>
    <row r="77" spans="1:10" ht="25.5" hidden="1" x14ac:dyDescent="0.2">
      <c r="A77" s="10" t="s">
        <v>43</v>
      </c>
      <c r="B77" s="2">
        <f t="shared" si="16"/>
        <v>61</v>
      </c>
      <c r="C77" s="53">
        <v>0</v>
      </c>
      <c r="D77" s="2">
        <v>51</v>
      </c>
      <c r="E77" s="13">
        <f t="shared" si="2"/>
        <v>961</v>
      </c>
      <c r="F77" s="9">
        <v>82450</v>
      </c>
      <c r="G77" s="31"/>
      <c r="H77" s="27">
        <f>H78</f>
        <v>0</v>
      </c>
      <c r="I77" s="27">
        <f t="shared" si="18"/>
        <v>0</v>
      </c>
      <c r="J77" s="44">
        <f t="shared" si="18"/>
        <v>0</v>
      </c>
    </row>
    <row r="78" spans="1:10" hidden="1" x14ac:dyDescent="0.2">
      <c r="A78" s="4" t="s">
        <v>28</v>
      </c>
      <c r="B78" s="3">
        <f t="shared" si="16"/>
        <v>61</v>
      </c>
      <c r="C78" s="54">
        <v>0</v>
      </c>
      <c r="D78" s="3">
        <v>51</v>
      </c>
      <c r="E78" s="29">
        <f t="shared" si="2"/>
        <v>961</v>
      </c>
      <c r="F78" s="6">
        <v>82450</v>
      </c>
      <c r="G78" s="12">
        <v>300</v>
      </c>
      <c r="H78" s="28">
        <f>H79</f>
        <v>0</v>
      </c>
      <c r="I78" s="28">
        <f t="shared" si="18"/>
        <v>0</v>
      </c>
      <c r="J78" s="45">
        <f t="shared" si="18"/>
        <v>0</v>
      </c>
    </row>
    <row r="79" spans="1:10" ht="25.5" hidden="1" x14ac:dyDescent="0.2">
      <c r="A79" s="4" t="s">
        <v>29</v>
      </c>
      <c r="B79" s="3">
        <f t="shared" si="16"/>
        <v>61</v>
      </c>
      <c r="C79" s="54">
        <v>0</v>
      </c>
      <c r="D79" s="3">
        <v>51</v>
      </c>
      <c r="E79" s="29">
        <f t="shared" si="2"/>
        <v>961</v>
      </c>
      <c r="F79" s="6">
        <v>82450</v>
      </c>
      <c r="G79" s="12">
        <v>320</v>
      </c>
      <c r="H79" s="28"/>
      <c r="I79" s="28"/>
      <c r="J79" s="45"/>
    </row>
    <row r="80" spans="1:10" ht="38.25" x14ac:dyDescent="0.2">
      <c r="A80" s="8" t="s">
        <v>31</v>
      </c>
      <c r="B80" s="2">
        <v>61</v>
      </c>
      <c r="C80" s="53">
        <v>0</v>
      </c>
      <c r="D80" s="2">
        <v>51</v>
      </c>
      <c r="E80" s="13">
        <v>961</v>
      </c>
      <c r="F80" s="9"/>
      <c r="G80" s="31"/>
      <c r="H80" s="27">
        <f t="shared" ref="H80:J82" si="19">H81</f>
        <v>22971.45</v>
      </c>
      <c r="I80" s="27">
        <f t="shared" si="19"/>
        <v>0</v>
      </c>
      <c r="J80" s="44">
        <f t="shared" si="19"/>
        <v>0</v>
      </c>
    </row>
    <row r="81" spans="1:10" ht="25.5" x14ac:dyDescent="0.2">
      <c r="A81" s="4" t="s">
        <v>43</v>
      </c>
      <c r="B81" s="3">
        <v>61</v>
      </c>
      <c r="C81" s="54">
        <v>0</v>
      </c>
      <c r="D81" s="3">
        <v>51</v>
      </c>
      <c r="E81" s="29">
        <v>961</v>
      </c>
      <c r="F81" s="6">
        <v>82450</v>
      </c>
      <c r="G81" s="12"/>
      <c r="H81" s="28">
        <f t="shared" si="19"/>
        <v>22971.45</v>
      </c>
      <c r="I81" s="28">
        <f t="shared" si="19"/>
        <v>0</v>
      </c>
      <c r="J81" s="45">
        <f t="shared" si="19"/>
        <v>0</v>
      </c>
    </row>
    <row r="82" spans="1:10" x14ac:dyDescent="0.2">
      <c r="A82" s="4" t="s">
        <v>28</v>
      </c>
      <c r="B82" s="3">
        <v>61</v>
      </c>
      <c r="C82" s="54">
        <v>0</v>
      </c>
      <c r="D82" s="3">
        <v>51</v>
      </c>
      <c r="E82" s="29">
        <v>961</v>
      </c>
      <c r="F82" s="6">
        <v>82450</v>
      </c>
      <c r="G82" s="12">
        <v>300</v>
      </c>
      <c r="H82" s="28">
        <f t="shared" si="19"/>
        <v>22971.45</v>
      </c>
      <c r="I82" s="28">
        <f t="shared" si="19"/>
        <v>0</v>
      </c>
      <c r="J82" s="45">
        <f t="shared" si="19"/>
        <v>0</v>
      </c>
    </row>
    <row r="83" spans="1:10" ht="25.5" x14ac:dyDescent="0.2">
      <c r="A83" s="4" t="s">
        <v>29</v>
      </c>
      <c r="B83" s="3">
        <v>61</v>
      </c>
      <c r="C83" s="54">
        <v>0</v>
      </c>
      <c r="D83" s="3">
        <v>51</v>
      </c>
      <c r="E83" s="29">
        <v>961</v>
      </c>
      <c r="F83" s="6">
        <v>82450</v>
      </c>
      <c r="G83" s="12">
        <v>320</v>
      </c>
      <c r="H83" s="28">
        <v>22971.45</v>
      </c>
      <c r="I83" s="28">
        <v>0</v>
      </c>
      <c r="J83" s="45">
        <v>0</v>
      </c>
    </row>
    <row r="84" spans="1:10" ht="25.5" x14ac:dyDescent="0.2">
      <c r="A84" s="8" t="s">
        <v>45</v>
      </c>
      <c r="B84" s="2">
        <f>B79</f>
        <v>61</v>
      </c>
      <c r="C84" s="53">
        <v>0</v>
      </c>
      <c r="D84" s="2">
        <v>61</v>
      </c>
      <c r="E84" s="13">
        <f>E79</f>
        <v>961</v>
      </c>
      <c r="F84" s="9"/>
      <c r="G84" s="31"/>
      <c r="H84" s="27">
        <f>H85</f>
        <v>391900</v>
      </c>
      <c r="I84" s="27">
        <f t="shared" ref="I84:J86" si="20">I85</f>
        <v>143300</v>
      </c>
      <c r="J84" s="44">
        <f t="shared" si="20"/>
        <v>162000</v>
      </c>
    </row>
    <row r="85" spans="1:10" ht="153" x14ac:dyDescent="0.2">
      <c r="A85" s="10" t="s">
        <v>46</v>
      </c>
      <c r="B85" s="2">
        <f t="shared" si="16"/>
        <v>61</v>
      </c>
      <c r="C85" s="53">
        <v>0</v>
      </c>
      <c r="D85" s="2">
        <v>61</v>
      </c>
      <c r="E85" s="13">
        <f t="shared" si="2"/>
        <v>961</v>
      </c>
      <c r="F85" s="9">
        <v>83740</v>
      </c>
      <c r="G85" s="31"/>
      <c r="H85" s="27">
        <f>H86</f>
        <v>391900</v>
      </c>
      <c r="I85" s="28">
        <f t="shared" si="20"/>
        <v>143300</v>
      </c>
      <c r="J85" s="45">
        <f t="shared" si="20"/>
        <v>162000</v>
      </c>
    </row>
    <row r="86" spans="1:10" ht="25.5" x14ac:dyDescent="0.2">
      <c r="A86" s="4" t="s">
        <v>15</v>
      </c>
      <c r="B86" s="3">
        <f t="shared" si="16"/>
        <v>61</v>
      </c>
      <c r="C86" s="54">
        <v>0</v>
      </c>
      <c r="D86" s="3">
        <v>61</v>
      </c>
      <c r="E86" s="29">
        <f t="shared" si="2"/>
        <v>961</v>
      </c>
      <c r="F86" s="6">
        <v>83740</v>
      </c>
      <c r="G86" s="12">
        <v>200</v>
      </c>
      <c r="H86" s="28">
        <f>H87</f>
        <v>391900</v>
      </c>
      <c r="I86" s="28">
        <f t="shared" si="20"/>
        <v>143300</v>
      </c>
      <c r="J86" s="45">
        <f t="shared" si="20"/>
        <v>162000</v>
      </c>
    </row>
    <row r="87" spans="1:10" ht="25.5" x14ac:dyDescent="0.2">
      <c r="A87" s="4" t="s">
        <v>10</v>
      </c>
      <c r="B87" s="3">
        <f t="shared" si="16"/>
        <v>61</v>
      </c>
      <c r="C87" s="54">
        <v>0</v>
      </c>
      <c r="D87" s="3">
        <v>61</v>
      </c>
      <c r="E87" s="29">
        <f t="shared" si="2"/>
        <v>961</v>
      </c>
      <c r="F87" s="6">
        <v>83740</v>
      </c>
      <c r="G87" s="12">
        <v>240</v>
      </c>
      <c r="H87" s="28">
        <v>391900</v>
      </c>
      <c r="I87" s="28">
        <v>143300</v>
      </c>
      <c r="J87" s="45">
        <v>162000</v>
      </c>
    </row>
    <row r="88" spans="1:10" x14ac:dyDescent="0.2">
      <c r="A88" s="8" t="s">
        <v>25</v>
      </c>
      <c r="B88" s="2">
        <v>70</v>
      </c>
      <c r="C88" s="53">
        <v>0</v>
      </c>
      <c r="D88" s="2">
        <v>0</v>
      </c>
      <c r="E88" s="13">
        <f t="shared" si="2"/>
        <v>961</v>
      </c>
      <c r="F88" s="9"/>
      <c r="G88" s="31"/>
      <c r="H88" s="27">
        <f>H89+H92+H95</f>
        <v>13155</v>
      </c>
      <c r="I88" s="27">
        <f>I89+I92+I95</f>
        <v>35311</v>
      </c>
      <c r="J88" s="27">
        <f>J89+J92+J95</f>
        <v>71500</v>
      </c>
    </row>
    <row r="89" spans="1:10" x14ac:dyDescent="0.2">
      <c r="A89" s="10" t="s">
        <v>47</v>
      </c>
      <c r="B89" s="2">
        <v>70</v>
      </c>
      <c r="C89" s="53">
        <v>0</v>
      </c>
      <c r="D89" s="2">
        <v>0</v>
      </c>
      <c r="E89" s="13">
        <f t="shared" si="2"/>
        <v>961</v>
      </c>
      <c r="F89" s="9">
        <v>80060</v>
      </c>
      <c r="G89" s="31"/>
      <c r="H89" s="27">
        <f t="shared" ref="H89:J90" si="21">H90</f>
        <v>13155</v>
      </c>
      <c r="I89" s="27">
        <f t="shared" si="21"/>
        <v>0</v>
      </c>
      <c r="J89" s="44">
        <f t="shared" si="21"/>
        <v>0</v>
      </c>
    </row>
    <row r="90" spans="1:10" x14ac:dyDescent="0.2">
      <c r="A90" s="4" t="s">
        <v>3</v>
      </c>
      <c r="B90" s="3">
        <v>70</v>
      </c>
      <c r="C90" s="54">
        <v>0</v>
      </c>
      <c r="D90" s="3">
        <v>0</v>
      </c>
      <c r="E90" s="29">
        <f>E89</f>
        <v>961</v>
      </c>
      <c r="F90" s="6">
        <v>80060</v>
      </c>
      <c r="G90" s="12">
        <v>800</v>
      </c>
      <c r="H90" s="28">
        <f>H91</f>
        <v>13155</v>
      </c>
      <c r="I90" s="28">
        <f t="shared" si="21"/>
        <v>0</v>
      </c>
      <c r="J90" s="45">
        <f t="shared" si="21"/>
        <v>0</v>
      </c>
    </row>
    <row r="91" spans="1:10" x14ac:dyDescent="0.2">
      <c r="A91" s="5" t="s">
        <v>27</v>
      </c>
      <c r="B91" s="3">
        <v>70</v>
      </c>
      <c r="C91" s="54">
        <v>0</v>
      </c>
      <c r="D91" s="3">
        <v>0</v>
      </c>
      <c r="E91" s="29">
        <f>E90</f>
        <v>961</v>
      </c>
      <c r="F91" s="6">
        <v>80060</v>
      </c>
      <c r="G91" s="12">
        <v>880</v>
      </c>
      <c r="H91" s="28">
        <v>13155</v>
      </c>
      <c r="I91" s="28">
        <v>0</v>
      </c>
      <c r="J91" s="45">
        <v>0</v>
      </c>
    </row>
    <row r="92" spans="1:10" x14ac:dyDescent="0.2">
      <c r="A92" s="10" t="s">
        <v>44</v>
      </c>
      <c r="B92" s="2">
        <v>70</v>
      </c>
      <c r="C92" s="53">
        <v>0</v>
      </c>
      <c r="D92" s="2">
        <v>0</v>
      </c>
      <c r="E92" s="13">
        <f>E97</f>
        <v>961</v>
      </c>
      <c r="F92" s="9">
        <v>83030</v>
      </c>
      <c r="G92" s="31"/>
      <c r="H92" s="27">
        <f t="shared" ref="H92:J93" si="22">H93</f>
        <v>0</v>
      </c>
      <c r="I92" s="27">
        <f t="shared" si="22"/>
        <v>1000</v>
      </c>
      <c r="J92" s="44">
        <f t="shared" si="22"/>
        <v>1000</v>
      </c>
    </row>
    <row r="93" spans="1:10" x14ac:dyDescent="0.2">
      <c r="A93" s="20" t="s">
        <v>3</v>
      </c>
      <c r="B93" s="3">
        <v>70</v>
      </c>
      <c r="C93" s="54">
        <v>0</v>
      </c>
      <c r="D93" s="3">
        <v>0</v>
      </c>
      <c r="E93" s="29">
        <f>E92</f>
        <v>961</v>
      </c>
      <c r="F93" s="6">
        <v>83030</v>
      </c>
      <c r="G93" s="12">
        <v>800</v>
      </c>
      <c r="H93" s="28">
        <f t="shared" si="22"/>
        <v>0</v>
      </c>
      <c r="I93" s="28">
        <f t="shared" si="22"/>
        <v>1000</v>
      </c>
      <c r="J93" s="45">
        <f t="shared" si="22"/>
        <v>1000</v>
      </c>
    </row>
    <row r="94" spans="1:10" x14ac:dyDescent="0.2">
      <c r="A94" s="20" t="s">
        <v>26</v>
      </c>
      <c r="B94" s="3">
        <v>70</v>
      </c>
      <c r="C94" s="54">
        <v>0</v>
      </c>
      <c r="D94" s="3">
        <v>0</v>
      </c>
      <c r="E94" s="29">
        <f>E93</f>
        <v>961</v>
      </c>
      <c r="F94" s="6">
        <v>83030</v>
      </c>
      <c r="G94" s="12">
        <v>870</v>
      </c>
      <c r="H94" s="28">
        <v>0</v>
      </c>
      <c r="I94" s="28">
        <v>1000</v>
      </c>
      <c r="J94" s="45">
        <v>1000</v>
      </c>
    </row>
    <row r="95" spans="1:10" s="48" customFormat="1" x14ac:dyDescent="0.2">
      <c r="A95" s="47" t="s">
        <v>56</v>
      </c>
      <c r="B95" s="2">
        <v>70</v>
      </c>
      <c r="C95" s="53">
        <v>0</v>
      </c>
      <c r="D95" s="11">
        <v>0</v>
      </c>
      <c r="E95" s="13">
        <f>E91</f>
        <v>961</v>
      </c>
      <c r="F95" s="6"/>
      <c r="G95" s="31"/>
      <c r="H95" s="27">
        <f t="shared" ref="H95:J96" si="23">H96</f>
        <v>0</v>
      </c>
      <c r="I95" s="27">
        <f t="shared" si="23"/>
        <v>34311</v>
      </c>
      <c r="J95" s="44">
        <f t="shared" si="23"/>
        <v>70500</v>
      </c>
    </row>
    <row r="96" spans="1:10" s="48" customFormat="1" x14ac:dyDescent="0.2">
      <c r="A96" s="49" t="s">
        <v>56</v>
      </c>
      <c r="B96" s="3">
        <v>70</v>
      </c>
      <c r="C96" s="54">
        <v>0</v>
      </c>
      <c r="D96" s="50">
        <v>0</v>
      </c>
      <c r="E96" s="29">
        <f>E95</f>
        <v>961</v>
      </c>
      <c r="F96" s="6">
        <v>80080</v>
      </c>
      <c r="G96" s="12"/>
      <c r="H96" s="28">
        <f t="shared" si="23"/>
        <v>0</v>
      </c>
      <c r="I96" s="28">
        <f t="shared" si="23"/>
        <v>34311</v>
      </c>
      <c r="J96" s="28">
        <f t="shared" si="23"/>
        <v>70500</v>
      </c>
    </row>
    <row r="97" spans="1:10" x14ac:dyDescent="0.2">
      <c r="A97" s="51" t="s">
        <v>56</v>
      </c>
      <c r="B97" s="3">
        <v>70</v>
      </c>
      <c r="C97" s="54">
        <v>0</v>
      </c>
      <c r="D97" s="50">
        <v>0</v>
      </c>
      <c r="E97" s="29">
        <f>E96</f>
        <v>961</v>
      </c>
      <c r="F97" s="6">
        <v>80080</v>
      </c>
      <c r="G97" s="12">
        <v>990</v>
      </c>
      <c r="H97" s="28">
        <v>0</v>
      </c>
      <c r="I97" s="28">
        <v>34311</v>
      </c>
      <c r="J97" s="45">
        <v>70500</v>
      </c>
    </row>
    <row r="98" spans="1:10" ht="13.5" thickBot="1" x14ac:dyDescent="0.25">
      <c r="A98" s="32" t="s">
        <v>2</v>
      </c>
      <c r="B98" s="33"/>
      <c r="C98" s="56"/>
      <c r="D98" s="34"/>
      <c r="E98" s="35"/>
      <c r="F98" s="25"/>
      <c r="G98" s="25"/>
      <c r="H98" s="36">
        <f>H8</f>
        <v>1782173.64</v>
      </c>
      <c r="I98" s="36">
        <f>I8</f>
        <v>1372425</v>
      </c>
      <c r="J98" s="46">
        <f>J8</f>
        <v>1410005</v>
      </c>
    </row>
  </sheetData>
  <mergeCells count="13">
    <mergeCell ref="C6:C7"/>
    <mergeCell ref="D6:D7"/>
    <mergeCell ref="E6:E7"/>
    <mergeCell ref="D1:J1"/>
    <mergeCell ref="H6:H7"/>
    <mergeCell ref="I6:I7"/>
    <mergeCell ref="J6:J7"/>
    <mergeCell ref="A3:J3"/>
    <mergeCell ref="A4:J4"/>
    <mergeCell ref="F6:F7"/>
    <mergeCell ref="G6:G7"/>
    <mergeCell ref="A6:A7"/>
    <mergeCell ref="B6:B7"/>
  </mergeCells>
  <phoneticPr fontId="4" type="noConversion"/>
  <pageMargins left="0.6692913385826772" right="0.31496062992125984" top="0.31496062992125984" bottom="0.31496062992125984" header="0.51181102362204722" footer="0.51181102362204722"/>
  <pageSetup paperSize="9" scale="80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print="0" autoLine="0" r:id="rId5">
            <anchor moveWithCells="1">
              <from>
                <xdr:col>10</xdr:col>
                <xdr:colOff>47625</xdr:colOff>
                <xdr:row>0</xdr:row>
                <xdr:rowOff>0</xdr:rowOff>
              </from>
              <to>
                <xdr:col>12</xdr:col>
                <xdr:colOff>200025</xdr:colOff>
                <xdr:row>0</xdr:row>
                <xdr:rowOff>304800</xdr:rowOff>
              </to>
            </anchor>
          </controlPr>
        </control>
      </mc:Choice>
      <mc:Fallback>
        <control shapeId="1025" r:id="rId4" name="CommandButton1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Line="0" r:id="rId7">
            <anchor moveWithCells="1">
              <from>
                <xdr:col>10</xdr:col>
                <xdr:colOff>47625</xdr:colOff>
                <xdr:row>0</xdr:row>
                <xdr:rowOff>342900</xdr:rowOff>
              </from>
              <to>
                <xdr:col>12</xdr:col>
                <xdr:colOff>200025</xdr:colOff>
                <xdr:row>0</xdr:row>
                <xdr:rowOff>647700</xdr:rowOff>
              </to>
            </anchor>
          </controlPr>
        </control>
      </mc:Choice>
      <mc:Fallback>
        <control shapeId="1026" r:id="rId6" name="Command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Pre_Installed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Тарабан Людмила Ивановна</dc:creator>
  <cp:lastModifiedBy>Пользователь</cp:lastModifiedBy>
  <cp:lastPrinted>2019-01-11T16:09:56Z</cp:lastPrinted>
  <dcterms:created xsi:type="dcterms:W3CDTF">2005-11-26T10:28:21Z</dcterms:created>
  <dcterms:modified xsi:type="dcterms:W3CDTF">2019-10-07T11:30:17Z</dcterms:modified>
</cp:coreProperties>
</file>