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/>
  <xr:revisionPtr revIDLastSave="0" documentId="13_ncr:1_{C2EDF360-9D9D-49ED-AD0F-77EB9B3D1FB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Решение" sheetId="10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8" sheetId="11" r:id="rId9"/>
  </sheets>
  <definedNames>
    <definedName name="_xlnm.Print_Area" localSheetId="3">'Приложение 3'!$A$1:$J$82</definedName>
  </definedNames>
  <calcPr calcId="191029"/>
</workbook>
</file>

<file path=xl/calcChain.xml><?xml version="1.0" encoding="utf-8"?>
<calcChain xmlns="http://schemas.openxmlformats.org/spreadsheetml/2006/main">
  <c r="D18" i="7" l="1"/>
  <c r="C18" i="7"/>
  <c r="D18" i="6"/>
  <c r="E18" i="6"/>
  <c r="F21" i="8"/>
  <c r="E31" i="5" l="1"/>
  <c r="E22" i="5"/>
  <c r="J22" i="4" l="1"/>
  <c r="J45" i="4" l="1"/>
  <c r="I45" i="4"/>
  <c r="I22" i="4"/>
  <c r="J25" i="4"/>
  <c r="I25" i="4"/>
  <c r="J23" i="4"/>
  <c r="I23" i="4"/>
  <c r="D10" i="7" l="1"/>
  <c r="D9" i="7" s="1"/>
  <c r="C10" i="7"/>
  <c r="C9" i="7" s="1"/>
  <c r="D11" i="7"/>
  <c r="D12" i="7"/>
  <c r="D13" i="7"/>
  <c r="D17" i="7"/>
  <c r="D16" i="7"/>
  <c r="E11" i="6"/>
  <c r="E12" i="6"/>
  <c r="E13" i="6"/>
  <c r="E10" i="6"/>
  <c r="E9" i="6" s="1"/>
  <c r="D10" i="6"/>
  <c r="D9" i="6" s="1"/>
  <c r="E17" i="6" l="1"/>
  <c r="E16" i="6"/>
  <c r="E41" i="5" l="1"/>
  <c r="E35" i="5" l="1"/>
  <c r="D35" i="5"/>
  <c r="E27" i="5" l="1"/>
  <c r="D27" i="5"/>
  <c r="J29" i="4" l="1"/>
  <c r="J12" i="4"/>
  <c r="J17" i="4"/>
  <c r="I17" i="4"/>
  <c r="J11" i="4" l="1"/>
  <c r="J8" i="4"/>
  <c r="J7" i="4" s="1"/>
  <c r="I8" i="4"/>
  <c r="J54" i="4"/>
  <c r="J52" i="4"/>
  <c r="I52" i="4"/>
  <c r="I54" i="4"/>
  <c r="I51" i="4" l="1"/>
  <c r="J51" i="4"/>
  <c r="C17" i="7" l="1"/>
  <c r="C16" i="7"/>
  <c r="C13" i="7"/>
  <c r="C12" i="7"/>
  <c r="C11" i="7"/>
  <c r="D17" i="6" l="1"/>
  <c r="D16" i="6"/>
  <c r="D11" i="6"/>
  <c r="D12" i="6"/>
  <c r="D13" i="6"/>
  <c r="I7" i="4" l="1"/>
  <c r="E29" i="5" l="1"/>
  <c r="D29" i="5"/>
  <c r="E6" i="5" l="1"/>
  <c r="D6" i="5"/>
  <c r="J57" i="4" l="1"/>
  <c r="J56" i="4" s="1"/>
  <c r="I57" i="4"/>
  <c r="I56" i="4" s="1"/>
  <c r="I34" i="4"/>
  <c r="I29" i="4"/>
  <c r="J31" i="4"/>
  <c r="I31" i="4"/>
  <c r="E25" i="8" l="1"/>
  <c r="D25" i="8"/>
  <c r="D41" i="5"/>
  <c r="E21" i="5"/>
  <c r="D21" i="5"/>
  <c r="J76" i="4" l="1"/>
  <c r="I76" i="4"/>
  <c r="J70" i="4"/>
  <c r="I70" i="4"/>
  <c r="I20" i="4"/>
  <c r="I19" i="4" s="1"/>
  <c r="J20" i="4"/>
  <c r="J19" i="4" s="1"/>
  <c r="K15" i="2" l="1"/>
  <c r="J15" i="2"/>
  <c r="K27" i="2"/>
  <c r="J27" i="2"/>
  <c r="F23" i="8" l="1"/>
  <c r="J67" i="4"/>
  <c r="J66" i="4" s="1"/>
  <c r="I67" i="4"/>
  <c r="I66" i="4" s="1"/>
  <c r="D15" i="3" l="1"/>
  <c r="C15" i="3"/>
  <c r="E19" i="3"/>
  <c r="F18" i="8" l="1"/>
  <c r="J49" i="4"/>
  <c r="J48" i="4" s="1"/>
  <c r="I49" i="4"/>
  <c r="I48" i="4" s="1"/>
  <c r="E10" i="5" l="1"/>
  <c r="D10" i="5"/>
  <c r="E37" i="5"/>
  <c r="D37" i="5"/>
  <c r="K24" i="2" l="1"/>
  <c r="J24" i="2"/>
  <c r="I38" i="4" l="1"/>
  <c r="I37" i="4" s="1"/>
  <c r="I80" i="4"/>
  <c r="I78" i="4"/>
  <c r="I74" i="4"/>
  <c r="I64" i="4"/>
  <c r="I63" i="4" s="1"/>
  <c r="I42" i="4"/>
  <c r="I41" i="4" s="1"/>
  <c r="D9" i="3"/>
  <c r="D14" i="3" s="1"/>
  <c r="C9" i="3"/>
  <c r="C14" i="3" s="1"/>
  <c r="K18" i="2"/>
  <c r="J18" i="2"/>
  <c r="K20" i="2"/>
  <c r="J20" i="2"/>
  <c r="K14" i="2" l="1"/>
  <c r="E14" i="3"/>
  <c r="E15" i="5"/>
  <c r="D15" i="5"/>
  <c r="J61" i="4" l="1"/>
  <c r="J60" i="4" s="1"/>
  <c r="I61" i="4"/>
  <c r="I60" i="4" s="1"/>
  <c r="F10" i="8" l="1"/>
  <c r="F12" i="8"/>
  <c r="F13" i="8"/>
  <c r="F14" i="8"/>
  <c r="F15" i="8"/>
  <c r="F16" i="8"/>
  <c r="F17" i="8"/>
  <c r="F19" i="8"/>
  <c r="F20" i="8"/>
  <c r="F22" i="8"/>
  <c r="F24" i="8"/>
  <c r="F25" i="8" l="1"/>
  <c r="F9" i="8"/>
  <c r="J72" i="4" l="1"/>
  <c r="I72" i="4"/>
  <c r="I69" i="4" s="1"/>
  <c r="J74" i="4"/>
  <c r="I44" i="4"/>
  <c r="J27" i="4"/>
  <c r="I27" i="4"/>
  <c r="J14" i="2"/>
  <c r="K9" i="2"/>
  <c r="K36" i="2" s="1"/>
  <c r="J9" i="2"/>
  <c r="J36" i="2" l="1"/>
  <c r="E24" i="5"/>
  <c r="E18" i="5"/>
  <c r="E13" i="5"/>
  <c r="E50" i="5" l="1"/>
  <c r="J78" i="4"/>
  <c r="J80" i="4"/>
  <c r="J69" i="4" s="1"/>
  <c r="J64" i="4"/>
  <c r="J63" i="4" s="1"/>
  <c r="J44" i="4"/>
  <c r="J34" i="4"/>
  <c r="J33" i="4" s="1"/>
  <c r="D20" i="3"/>
  <c r="C20" i="3"/>
  <c r="E16" i="3"/>
  <c r="E17" i="3"/>
  <c r="E18" i="3"/>
  <c r="E7" i="3"/>
  <c r="E8" i="3"/>
  <c r="E9" i="3"/>
  <c r="E10" i="3"/>
  <c r="E11" i="3"/>
  <c r="E12" i="3"/>
  <c r="E13" i="3"/>
  <c r="E6" i="3"/>
  <c r="E20" i="3" l="1"/>
  <c r="J41" i="4"/>
  <c r="E15" i="3"/>
  <c r="J38" i="4" l="1"/>
  <c r="J37" i="4" s="1"/>
  <c r="J82" i="4" s="1"/>
  <c r="D24" i="5" l="1"/>
  <c r="D18" i="5"/>
  <c r="D13" i="5"/>
  <c r="D50" i="5" l="1"/>
  <c r="I33" i="4"/>
  <c r="I12" i="4" l="1"/>
  <c r="I11" i="4" s="1"/>
  <c r="I82" i="4" s="1"/>
</calcChain>
</file>

<file path=xl/sharedStrings.xml><?xml version="1.0" encoding="utf-8"?>
<sst xmlns="http://schemas.openxmlformats.org/spreadsheetml/2006/main" count="707" uniqueCount="283">
  <si>
    <t>МУНИЦИПАЛЬНЫЙ РАЙОН НЕФТЕГОРСКИЙ</t>
  </si>
  <si>
    <t>Наименование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</si>
  <si>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</si>
  <si>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</si>
  <si>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</si>
  <si>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</si>
  <si>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</si>
  <si>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</si>
  <si>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подлежвщее распределению между бюджетами субъектов Российской Федерации и естными бюджетами с учетом установленных дифференцированных нормативов отчислений в местные бюджеты</t>
  </si>
  <si>
    <t>1 01 02000 01 0000 110</t>
  </si>
  <si>
    <t xml:space="preserve">Налог на доходы физических лиц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</si>
  <si>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</si>
  <si>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</si>
  <si>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</si>
  <si>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</si>
  <si>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</si>
  <si>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</si>
  <si>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</si>
  <si>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</si>
  <si>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</si>
  <si>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</si>
  <si>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1 11 09 045 10 0000 120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</si>
  <si>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 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</si>
  <si>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</si>
  <si>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</si>
  <si>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Богдановка</t>
  </si>
  <si>
    <t>Администрация сельского поселения Богдановка муниципального района Нефтегорский Самарской области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</si>
  <si>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</si>
  <si>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</si>
  <si>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</si>
  <si>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</si>
  <si>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</si>
  <si>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</si>
  <si>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</si>
  <si>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</si>
  <si>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</si>
  <si>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</si>
  <si>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Сумма рублей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</si>
  <si>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</si>
  <si>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</si>
  <si>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</si>
  <si>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</si>
  <si>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</si>
  <si>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</si>
  <si>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</si>
  <si>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</si>
  <si>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</si>
  <si>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</si>
  <si>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</si>
  <si>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08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</si>
  <si>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</si>
  <si>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</si>
  <si>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</si>
  <si>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</si>
  <si>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06</t>
  </si>
  <si>
    <t>05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</si>
  <si>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</si>
  <si>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</si>
  <si>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Коммунальное хозяйство</t>
  </si>
  <si>
    <t>Благоустройство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</si>
  <si>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</si>
  <si>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</si>
  <si>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</si>
  <si>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</si>
  <si>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Прочие межбюджетные трансферты общего характера</t>
  </si>
  <si>
    <t>14</t>
  </si>
  <si>
    <t>Иные межбюджетные трансферты</t>
  </si>
  <si>
    <t>Итого расходов:</t>
  </si>
  <si>
    <t>Сумма, рублей</t>
  </si>
  <si>
    <t>01 0 00 00000</t>
  </si>
  <si>
    <t>02 0 00 00000</t>
  </si>
  <si>
    <t>04 0 00 00000</t>
  </si>
  <si>
    <t>05 0 00 00000</t>
  </si>
  <si>
    <t>06 0 00 00000</t>
  </si>
  <si>
    <t>08 0 00 00000</t>
  </si>
  <si>
    <t>09 0 00 00000</t>
  </si>
  <si>
    <t>99 0 00 00000</t>
  </si>
  <si>
    <t>ВСЕГО</t>
  </si>
  <si>
    <t>Мобилизационная и вневойсковая подготовка</t>
  </si>
  <si>
    <t>Богдановка</t>
  </si>
  <si>
    <t>Доходы бюджета сельского поселения Богдановка</t>
  </si>
  <si>
    <t xml:space="preserve">муниципального района Нефтегорский Самарской области </t>
  </si>
  <si>
    <t xml:space="preserve">в разрезе главных администраторов доходов бюджета сельского поселения </t>
  </si>
  <si>
    <t>(рублей)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</si>
  <si>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</si>
  <si>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</si>
  <si>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</si>
  <si>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</si>
  <si>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ИТОГО</t>
  </si>
  <si>
    <t>Коды вида, подвида, операций сектора гос. управления, относящихся к доходам бюджета</t>
  </si>
  <si>
    <t>План на год</t>
  </si>
  <si>
    <t>% исполн. к плану</t>
  </si>
  <si>
    <t>земельный налог</t>
  </si>
  <si>
    <t>налог на имущество</t>
  </si>
  <si>
    <t xml:space="preserve">Налог на имущество, всего: в т.ч. </t>
  </si>
  <si>
    <t>Доходы от использования имущества, находящегося в собственности поселения:</t>
  </si>
  <si>
    <t>Итого налоговых и неналоговых доходов</t>
  </si>
  <si>
    <t>- Субсидии</t>
  </si>
  <si>
    <t>- Субвенции</t>
  </si>
  <si>
    <t>Всего доходов:</t>
  </si>
  <si>
    <t xml:space="preserve">Функционирование Правительства РФ,
 высших исполнительных органов государственной власти субъектов РФ, местных администраций
</t>
  </si>
  <si>
    <t>1 06 00000 00 0000 110</t>
  </si>
  <si>
    <t>Налоги на имущество</t>
  </si>
  <si>
    <t>Код гл. администратора</t>
  </si>
  <si>
    <t>Код классификации источников финансирования дефицита бюджета</t>
  </si>
  <si>
    <t>01 00 00 00 00 0000 000</t>
  </si>
  <si>
    <t>Источники внутреннего финансирования дефицитов бюджетов</t>
  </si>
  <si>
    <t xml:space="preserve">Приложение № 5 </t>
  </si>
  <si>
    <t>муниципального района Нефтегорский</t>
  </si>
  <si>
    <t>Самарской области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</si>
  <si>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</si>
  <si>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</si>
  <si>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</si>
  <si>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</si>
  <si>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</si>
  <si>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</si>
  <si>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</si>
  <si>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</si>
  <si>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</si>
  <si>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</si>
  <si>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</si>
  <si>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</si>
  <si>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</si>
  <si>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</si>
  <si>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Уменьшение прочих остатков денежных средств бюджетов</t>
  </si>
  <si>
    <t>01 05 02 01 00 0000 610</t>
  </si>
  <si>
    <t>01 05 02 01 10 0000 610</t>
  </si>
  <si>
    <t>Уменьшение прочих остатков денежных средств бюджетов поселений</t>
  </si>
  <si>
    <t xml:space="preserve">Приложение № 6 </t>
  </si>
  <si>
    <t>Код группы, подгруппы, статьи и вида источников финансирования дефицита бюджета, классификации операций сектора государственного управления</t>
  </si>
  <si>
    <t>Пр</t>
  </si>
  <si>
    <t>Наименование раздела, подраздела классификации расходов бюджетов</t>
  </si>
  <si>
    <t>% исполнения к плану</t>
  </si>
  <si>
    <t>Функционирование высшего должностного лица субъекта РФ и органа местного самоуправления</t>
  </si>
  <si>
    <t>Приложение №7</t>
  </si>
  <si>
    <t>Функционирование правительства РФ, высших исполнительных органов гос. власти субъектов РФ,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</si>
  <si>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</si>
  <si>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</si>
  <si>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характкра</t>
  </si>
  <si>
    <t>ИТОГО:</t>
  </si>
  <si>
    <t>07</t>
  </si>
  <si>
    <t xml:space="preserve">Приложение №1
к решению Собрания представителей 
сельского поселения Богдановка 
муниципального района Нефтегорский
Самарской области 
</t>
  </si>
  <si>
    <t>1 05 00000 00 0000 110</t>
  </si>
  <si>
    <t xml:space="preserve">Налоги на совокупный доход </t>
  </si>
  <si>
    <t xml:space="preserve">Приложение №2
к решению Собрания представителей 
сельского поселения Богдановка 
муниципального района Нефтегорский
Самарской области 
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</si>
  <si>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</si>
  <si>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</si>
  <si>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</si>
  <si>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Государственная пошлина</t>
  </si>
  <si>
    <t>000 10100000000000000</t>
  </si>
  <si>
    <t>000 10300000000000000</t>
  </si>
  <si>
    <t>000 10500000000000000</t>
  </si>
  <si>
    <t>000 10600000000000000</t>
  </si>
  <si>
    <t>000 10800000000000000</t>
  </si>
  <si>
    <t>000 11100000000000000</t>
  </si>
  <si>
    <t>000 10000000000000000</t>
  </si>
  <si>
    <t>000 20000000000000000</t>
  </si>
  <si>
    <t>Безвозмездные поступления: в т.ч.</t>
  </si>
  <si>
    <t>- Дотации</t>
  </si>
  <si>
    <t xml:space="preserve">Приложение № 3
к решению Собрания представителей 
сельского поселения Богдановка 
муниципального района Нефтегорский
Самарской области 
</t>
  </si>
  <si>
    <t>2 02 00000 00 0000 000</t>
  </si>
  <si>
    <t>Безвозмездные поступления от других бюджетов бюджетной системы Российской Федерации</t>
  </si>
  <si>
    <t>2 02 29999 10 0000 150</t>
  </si>
  <si>
    <t>2 02 35118 10 0000 150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</si>
  <si>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</si>
  <si>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в поселениях (за исключением автомобильных дорог федерального значения)</t>
  </si>
  <si>
    <t>12</t>
  </si>
  <si>
    <t>Другие вопросы в области национальной экономики</t>
  </si>
  <si>
    <t xml:space="preserve"> бюджетные кредиты не предоставлялись;</t>
  </si>
  <si>
    <t xml:space="preserve"> - кредитов, привлекаемых сельским поселением Богдановка от других бюджетов системы РФ нет, государственных займов, осуществляемых путем выпуска муниципальных ценных бумаг от имени сельского поселения Богдановка нет;</t>
  </si>
  <si>
    <t>РОССИЙСКАЯ ФЕДЕРАЦИЯ</t>
  </si>
  <si>
    <t>САМАРСКАЯ ОБЛАСТЬ</t>
  </si>
  <si>
    <t>СОБРАНИЕ ПРЕДСТАВИТЕЛЕЙ</t>
  </si>
  <si>
    <t>СЕЛЬСКОГО ПОСЕЛЕНИЯ БОГДАНОВКА</t>
  </si>
  <si>
    <t>Председатель Собрания представителей</t>
  </si>
  <si>
    <t>О. В. Каманина</t>
  </si>
  <si>
    <t>- Иные межбюджетные трансферты</t>
  </si>
  <si>
    <t>Физическая культура</t>
  </si>
  <si>
    <t>РЕШИЛО</t>
  </si>
  <si>
    <t xml:space="preserve">Приложение №4
к решению Собрания представителей
сельского поселения Богдановка
 муниципального района Нефтегорский
Самарской области  
</t>
  </si>
  <si>
    <t>к решению Собрания представителей</t>
  </si>
  <si>
    <t>___________________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</si>
  <si>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</si>
  <si>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</si>
  <si>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2 18 60010 10 0000 150</t>
  </si>
  <si>
    <t>доходыв бюджетов сельских поселений 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</si>
  <si>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2 07 050301 00000 150</t>
  </si>
  <si>
    <t>Прочие  безвозмездные поступления в бюджет сельских поселений</t>
  </si>
  <si>
    <t>2 02 49999 10 0000 150</t>
  </si>
  <si>
    <t xml:space="preserve">Прочие межбюджетные трансферты, передаваемые бюджетам сельских поселений  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</si>
  <si>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</si>
  <si>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</si>
  <si>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 </t>
  </si>
  <si>
    <t>Обеспечение проведения выборов и референдумов</t>
  </si>
  <si>
    <t xml:space="preserve">Муниципальная программа "Использование и охрана  земель на территории   сельского  поселения  Богдановка муниципального района Нефтегорский Самарской области на период 2019 – 2021 годы
</t>
  </si>
  <si>
    <t>14 0 00 00000</t>
  </si>
  <si>
    <t>Муниципальная программа «Использование и охрагна земель на территоррии сельского  поселения Богдановка муниципального района Нефтегорский Самарской области на 2019-2021 годы»</t>
  </si>
  <si>
    <t>ЧЕТВЕРТОГО СОЗЫВА</t>
  </si>
  <si>
    <t>РЕШЕНИЕ</t>
  </si>
  <si>
    <t xml:space="preserve"> Глава сельского поселения</t>
  </si>
  <si>
    <t>Муниципальная программа «Обеспечение деятельности органов местного самоуправления сельского поселения Богдановка муниципального  района  Нефтегорский Самарской области на 2021-2025 годы»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</si>
  <si>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2021 -2025 годы"</t>
  </si>
  <si>
    <t>Муниципальная программа "По профилактике терроризма и экстримизма, а также минимизации и (или) ликвидации последствий проявлений терроризма и экстремизма на территории сельского поселения Богдановка муниципального района Нефтегорский Самарской области на период 2021-2025 годов"</t>
  </si>
  <si>
    <t>Другие вопросы в области национальной безопасности и правоохранительной деятельности</t>
  </si>
  <si>
    <t>15</t>
  </si>
  <si>
    <t>Муниципальная программа "Охрана окружающей среды, экологического образования, просвящения и формирования экологической культуры в сельском поселении Богдановка муниципального района Нефтегорский Самарской области на 2021-2025 годы"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</si>
  <si>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2021 -2025 годы»</t>
  </si>
  <si>
    <t>12 0 00 00000</t>
  </si>
  <si>
    <t>Социальные выплаты гражданам, кроме публичных нормативных социальных выплат</t>
  </si>
  <si>
    <t>15 0 00 00000</t>
  </si>
  <si>
    <t>0</t>
  </si>
  <si>
    <t xml:space="preserve">   В соответствии со статьями 264.2, 81 Бюджетного кодекса РФ, руководствуясь ст. 78 Устава сельского поселения Богдановка муниципального района Нефтегорский Самарской области, утвержденным решением Собрания представителей сельского поселения Богдановка от 30.06.2021 № 42, Собрание представителей сельского поселения Богдановка  </t>
  </si>
  <si>
    <t>А.В.Рубацов</t>
  </si>
  <si>
    <t>Межрайонная ИФНС №11 по Самарской области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</si>
  <si>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2017-2025 годы»</t>
  </si>
  <si>
    <t>Муниципальная программа «Использование и охрана земель на территории сельского поселения Богдановка муниципального района Нефтегорский Самарской области на 2019-2024 годы»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</si>
  <si>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2021-2025 годы»</t>
  </si>
  <si>
    <t>Муниципальная программа «Развитие коммунальной инфраструктуры  сельского поселения Богдановка муниципального района Нефтегорский Самарской области на 2022-2026 годы»</t>
  </si>
  <si>
    <t>Муниципальная программа «Благоустройство территории сельского поселения Богдановка муниципального района Нефтегорский Самарской области на 2015-2025 годы»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</si>
  <si>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2017-2025 годы»</t>
  </si>
  <si>
    <t>Муниципальная программа «Энергосбережение и повышение энергетической эффективности на территории сельского поселения Богдановка муниципального района Нефтегорский Самарской области на 2020 год и период до 2024 года»</t>
  </si>
  <si>
    <t xml:space="preserve">Муниципальная программа «Модернизация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2015-2025 годы» 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</si>
  <si>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2017-2025 годы»</t>
  </si>
  <si>
    <t>10 0 00 00000</t>
  </si>
  <si>
    <t>13 0 00 00000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</si>
  <si>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</t>
  </si>
  <si>
    <t>за 2023 год по кодам классификации доходов бюджета</t>
  </si>
  <si>
    <t>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</si>
  <si>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 собственности сельских поселений (за исключением земельных участков муниципальных бюджетных и автономных учреждений)</t>
  </si>
  <si>
    <t>План 2023 год</t>
  </si>
  <si>
    <t>Исполнение      2023 год</t>
  </si>
  <si>
    <t>Доходы от уплаты акцизов на дизельное топливо, подлежвщее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</si>
  <si>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бюджета сельского поселения Богдановка муниципального района Нефтегорский Самарской области за  2023 год по кодам видов доходов, подвидов доходов бюджетной классификации
</t>
  </si>
  <si>
    <t>Факт. испол.           за 2023год</t>
  </si>
  <si>
    <t>Ведомственная структура расходов бюджета сельского поселения Богдановка муниципального района Нефтегорский Самарской области за 2023 год</t>
  </si>
  <si>
    <t>Утверждено на  2023 год</t>
  </si>
  <si>
    <t>Исполнено за  2023 год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</si>
  <si>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2015 -2054 годы » </t>
  </si>
  <si>
    <t>Другие вопросы в области социальной политики</t>
  </si>
  <si>
    <t>Резервный фонд местной администрации</t>
  </si>
  <si>
    <t>Приобретение товаров,работ,услуг в пользу граждан в целях их социального обеспечения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</si>
  <si>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за 2023год</t>
  </si>
  <si>
    <t>Исполнено   за  2023год</t>
  </si>
  <si>
    <t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Богдановка муниципального района Нефтегорский Самарской области за 2023 год</t>
  </si>
  <si>
    <t>Утверждено на 2023 год</t>
  </si>
  <si>
    <t>Фактически исполнено за  2023года</t>
  </si>
  <si>
    <t>Социальная политика</t>
  </si>
  <si>
    <t>Источники внутреннего финансирования дефицита бюджета сельского поселения Богдановка за 2023 год по кодам классификации источников финансирования дефицита бюджета (руб.)</t>
  </si>
  <si>
    <t>Утверждено 2023 год</t>
  </si>
  <si>
    <t>Исполнено  за 2023 год</t>
  </si>
  <si>
    <r>
      <t>Источники внутреннего финансирования дефицита бюджета сельского поселения Богдановка за</t>
    </r>
    <r>
      <rPr>
        <sz val="12"/>
        <color theme="1"/>
        <rFont val="Times New Roman"/>
        <family val="1"/>
        <charset val="204"/>
        <scheme val="minor"/>
      </rPr>
      <t xml:space="preserve"> </t>
    </r>
    <r>
      <rPr>
        <b/>
        <sz val="12"/>
        <color theme="1"/>
        <rFont val="Times New Roman"/>
        <family val="1"/>
        <charset val="204"/>
        <scheme val="minor"/>
      </rPr>
      <t>2023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 (руб.)</t>
    </r>
  </si>
  <si>
    <t>Об утверждении отчета об исполнении бюджета сельского поселения Богдановка муниципального района Нефтегорский Самарской области за 2023 год</t>
  </si>
  <si>
    <t xml:space="preserve">                     к Постановлению </t>
  </si>
  <si>
    <t xml:space="preserve">                     Администрации</t>
  </si>
  <si>
    <t xml:space="preserve">          сельского поселения Покровка</t>
  </si>
  <si>
    <t xml:space="preserve">                 от «17» октября 2023 года № 66                                                                                           </t>
  </si>
  <si>
    <t xml:space="preserve">            </t>
  </si>
  <si>
    <t xml:space="preserve">Отчет </t>
  </si>
  <si>
    <t>Утверждено на 2023  год</t>
  </si>
  <si>
    <t>Фактическое исполнение</t>
  </si>
  <si>
    <t xml:space="preserve">Направление </t>
  </si>
  <si>
    <t>Итого:</t>
  </si>
  <si>
    <t xml:space="preserve">об использовании бюджетных ассигнований резервного фонда Администрации сельского поселения Богдановка муниципального района Нефтегорский за  2023 год </t>
  </si>
  <si>
    <t xml:space="preserve">                                                                                                                                         ( рублей)</t>
  </si>
  <si>
    <t xml:space="preserve"> доходы бюджета сельского поселения Богдановка муниципального района Нефтегорский Самарской области за 2023 год по кодам классификации доходов бюджета в разрезе главных администраторов доходов сельского поселения Богдановка и по кодам видов доходов, подвидов доходов бюджетной классификации согласно приложению №1 и №2 к настоящему решению;</t>
  </si>
  <si>
    <t xml:space="preserve"> фактическая численность работников Администрации сельского поселения Богдановка за 2023 год составила - 5 чел.;</t>
  </si>
  <si>
    <r>
      <t xml:space="preserve"> фактические затраты на денежное содержание работников Администрации сельского поселения Богдановка за 2023 год составили 2 273343,27</t>
    </r>
    <r>
      <rPr>
        <sz val="12"/>
        <color rgb="FFFF0000"/>
        <rFont val="Times New Roman"/>
        <family val="1"/>
        <charset val="204"/>
        <scheme val="minor"/>
      </rPr>
      <t xml:space="preserve"> </t>
    </r>
    <r>
      <rPr>
        <sz val="12"/>
        <rFont val="Times New Roman"/>
        <family val="1"/>
        <charset val="204"/>
        <scheme val="minor"/>
      </rPr>
      <t>руб.;</t>
    </r>
  </si>
  <si>
    <t xml:space="preserve"> - муниципальных гарантий, предоставляемых в обеспечение заимствований, привлекаемых на реализацию инвестиционных проектов нет, сумма предоставленной гарантии в 2023 году 0,00 рублей;</t>
  </si>
  <si>
    <t xml:space="preserve"> - от использования муниципального имущества получен доход в размере 209562,89 рублей.</t>
  </si>
  <si>
    <t>для финансирования непредвиденных расходов бюджета Администрации сельского поселения Богдановка муниципального района Нефтегорский Самарской области», и в целях оказания помощи семье военнослужащего , призванного на военную службу с территории сельского поселения Богдановка муниципального района Нефтегорский и погибшего в результате участия в ходе специальной военной операции на территориях Донецкой Народной Республики, Луганской Народной Республики и Украины</t>
  </si>
  <si>
    <t xml:space="preserve"> -отчет об использовании бюджетных ассигнований резераного фонда Администрации сельского поселения Богдановка за 2023 год  согласно приложению № 8 к настоящему решению.</t>
  </si>
  <si>
    <t>отчет об использовании бюджетных ассигнований резераного фонда Администрации сельского поселения Богдановка за 2023 год  согласно приложению № 8 к настоящему решению.</t>
  </si>
  <si>
    <t xml:space="preserve"> 3. Принять к сведению следующую информацию:</t>
  </si>
  <si>
    <t xml:space="preserve">  2. Утвердить следующие показатели отчета:</t>
  </si>
  <si>
    <r>
      <t xml:space="preserve">   1. Утвердить отчет об исполнении бюджета сельского поселения Богдановка муниципального района Нефтегорский Самарской области за 2023 год по доходам в сумме 5181667,06 руб  по расходам в сумме 5867195,24</t>
    </r>
    <r>
      <rPr>
        <sz val="12"/>
        <rFont val="Times New Roman"/>
        <family val="1"/>
        <charset val="204"/>
        <scheme val="minor"/>
      </rPr>
      <t xml:space="preserve"> руб.</t>
    </r>
    <r>
      <rPr>
        <sz val="12"/>
        <color theme="1"/>
        <rFont val="Times New Roman"/>
        <family val="2"/>
        <scheme val="minor"/>
      </rPr>
      <t>, с дефицитом 685528,18</t>
    </r>
    <r>
      <rPr>
        <sz val="12"/>
        <color rgb="FFFF0000"/>
        <rFont val="Times New Roman"/>
        <family val="1"/>
        <charset val="204"/>
        <scheme val="minor"/>
      </rPr>
      <t xml:space="preserve"> </t>
    </r>
    <r>
      <rPr>
        <sz val="12"/>
        <rFont val="Times New Roman"/>
        <family val="1"/>
        <charset val="204"/>
        <scheme val="minor"/>
      </rPr>
      <t>руб</t>
    </r>
    <r>
      <rPr>
        <sz val="12"/>
        <color theme="1"/>
        <rFont val="Times New Roman"/>
        <family val="2"/>
        <scheme val="minor"/>
      </rPr>
      <t>.</t>
    </r>
  </si>
  <si>
    <t xml:space="preserve"> № 180</t>
  </si>
  <si>
    <t>№ 180 от 22.04.2024</t>
  </si>
  <si>
    <t>от 22 апреля 2024года</t>
  </si>
  <si>
    <t xml:space="preserve">  4. Опубликовать настоящее решение в газете "Богдановский вестник" и разместить на оициальном сайте Администрации сельского поселения Богдановка в сети "Интернет" https://spbogdanovka.ru</t>
  </si>
  <si>
    <t xml:space="preserve">   Приложение № 8</t>
  </si>
  <si>
    <t xml:space="preserve"> расходы бюджета сельского поселения за 2023 год по ведомственной структуре расходов бюджета сельского поселения и по разделам и подразделам классификации расходов бюджета сельского поселения согласно приложению №3, №4 и №7 к настоящему решению;</t>
  </si>
  <si>
    <t xml:space="preserve"> - предельный объем муниципального внутреннего долга в 2023 году 0,00 рублей; предельный объем расходов на обслуживание муниципального долга 0,00 рублей;</t>
  </si>
  <si>
    <t xml:space="preserve"> источники внутреннего финансирования дефицита бюджета сельского поселения     за 2023год по кодам классификации источников финансирования дефицита бюджета, и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бюджетов согласно приложению №5 и №6 к настоящему решению;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</si>
</sst>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b/>
      <sz val="10"/>
      <color theme="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2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  <scheme val="minor"/>
    </font>
    <font>
      <sz val="9"/>
      <name val="Times New Roman"/>
      <family val="2"/>
      <scheme val="minor"/>
    </font>
    <font>
      <sz val="9"/>
      <name val="Times New Roman"/>
      <family val="2"/>
    </font>
    <font>
      <sz val="12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1"/>
      <color rgb="FFFF0000"/>
      <name val="Times New Roman"/>
      <family val="2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sz val="10"/>
      <color rgb="FF000000"/>
      <name val="Times New Roman"/>
      <family val="1"/>
      <charset val="204"/>
      <scheme val="minor"/>
    </font>
    <font>
      <b/>
      <sz val="10"/>
      <color rgb="FF000000"/>
      <name val="Times New Roman"/>
      <family val="1"/>
      <charset val="204"/>
      <scheme val="minor"/>
    </font>
    <font>
      <b/>
      <sz val="10"/>
      <name val="Times New Roman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  <scheme val="minor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4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3" borderId="0" xfId="0" applyFont="1" applyFill="1"/>
    <xf numFmtId="0" fontId="1" fillId="2" borderId="0" xfId="0" applyFont="1" applyFill="1"/>
    <xf numFmtId="0" fontId="19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4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vertical="center"/>
    </xf>
    <xf numFmtId="4" fontId="0" fillId="0" borderId="0" xfId="0" applyNumberFormat="1"/>
    <xf numFmtId="0" fontId="22" fillId="0" borderId="0" xfId="0" applyFont="1"/>
    <xf numFmtId="0" fontId="23" fillId="0" borderId="0" xfId="0" applyFont="1"/>
    <xf numFmtId="2" fontId="2" fillId="0" borderId="0" xfId="0" applyNumberFormat="1" applyFont="1"/>
    <xf numFmtId="2" fontId="0" fillId="0" borderId="0" xfId="0" applyNumberForma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27" fillId="4" borderId="0" xfId="0" applyFont="1" applyFill="1"/>
    <xf numFmtId="0" fontId="28" fillId="4" borderId="0" xfId="0" applyFont="1" applyFill="1"/>
    <xf numFmtId="0" fontId="18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top" wrapText="1"/>
    </xf>
    <xf numFmtId="4" fontId="29" fillId="0" borderId="0" xfId="0" applyNumberFormat="1" applyFont="1"/>
    <xf numFmtId="4" fontId="7" fillId="2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/>
    <xf numFmtId="0" fontId="34" fillId="0" borderId="2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0" fontId="30" fillId="2" borderId="0" xfId="0" applyFont="1" applyFill="1"/>
    <xf numFmtId="0" fontId="34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 vertical="top" wrapText="1"/>
    </xf>
    <xf numFmtId="0" fontId="33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/>
    <xf numFmtId="0" fontId="16" fillId="0" borderId="0" xfId="0" applyFont="1"/>
    <xf numFmtId="0" fontId="0" fillId="0" borderId="2" xfId="0" applyBorder="1"/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/>
    <xf numFmtId="0" fontId="38" fillId="0" borderId="0" xfId="0" applyFont="1"/>
    <xf numFmtId="49" fontId="4" fillId="0" borderId="0" xfId="0" applyNumberFormat="1" applyFont="1"/>
    <xf numFmtId="49" fontId="38" fillId="0" borderId="0" xfId="0" applyNumberFormat="1" applyFont="1"/>
    <xf numFmtId="49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/>
    <xf numFmtId="49" fontId="6" fillId="0" borderId="2" xfId="0" applyNumberFormat="1" applyFont="1" applyBorder="1"/>
    <xf numFmtId="49" fontId="0" fillId="0" borderId="2" xfId="0" applyNumberFormat="1" applyBorder="1"/>
    <xf numFmtId="49" fontId="25" fillId="0" borderId="2" xfId="0" applyNumberFormat="1" applyFont="1" applyBorder="1"/>
    <xf numFmtId="49" fontId="22" fillId="0" borderId="2" xfId="0" applyNumberFormat="1" applyFont="1" applyBorder="1"/>
    <xf numFmtId="4" fontId="2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wrapText="1"/>
    </xf>
    <xf numFmtId="4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22" fillId="0" borderId="2" xfId="0" applyFont="1" applyBorder="1" applyAlignment="1">
      <alignment horizontal="center"/>
    </xf>
    <xf numFmtId="4" fontId="41" fillId="0" borderId="2" xfId="0" applyNumberFormat="1" applyFont="1" applyBorder="1" applyAlignment="1">
      <alignment horizontal="center" vertical="center"/>
    </xf>
    <xf numFmtId="4" fontId="4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4" fontId="44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36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46" fillId="0" borderId="0" xfId="0" applyFont="1"/>
    <xf numFmtId="0" fontId="35" fillId="0" borderId="1" xfId="0" applyFont="1" applyBorder="1" applyAlignment="1">
      <alignment horizontal="left" wrapText="1"/>
    </xf>
    <xf numFmtId="0" fontId="33" fillId="2" borderId="2" xfId="0" applyNumberFormat="1" applyFont="1" applyFill="1" applyBorder="1" applyAlignment="1">
      <alignment vertical="top" wrapText="1"/>
    </xf>
    <xf numFmtId="0" fontId="35" fillId="0" borderId="0" xfId="0" applyFont="1" applyAlignment="1">
      <alignment horizontal="left" wrapText="1"/>
    </xf>
    <xf numFmtId="0" fontId="31" fillId="0" borderId="0" xfId="0" applyFont="1" applyFill="1"/>
    <xf numFmtId="2" fontId="51" fillId="0" borderId="2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5" borderId="2" xfId="0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vertical="top" wrapText="1"/>
    </xf>
    <xf numFmtId="49" fontId="51" fillId="5" borderId="2" xfId="0" applyNumberFormat="1" applyFont="1" applyFill="1" applyBorder="1" applyAlignment="1">
      <alignment horizontal="center" vertical="center"/>
    </xf>
    <xf numFmtId="4" fontId="51" fillId="5" borderId="2" xfId="0" applyNumberFormat="1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vertical="top" wrapText="1"/>
    </xf>
    <xf numFmtId="49" fontId="52" fillId="2" borderId="2" xfId="0" applyNumberFormat="1" applyFont="1" applyFill="1" applyBorder="1" applyAlignment="1">
      <alignment horizontal="center" vertical="center"/>
    </xf>
    <xf numFmtId="4" fontId="52" fillId="2" borderId="2" xfId="0" applyNumberFormat="1" applyFont="1" applyFill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2" xfId="0" applyFont="1" applyBorder="1" applyAlignment="1">
      <alignment vertical="top" wrapText="1"/>
    </xf>
    <xf numFmtId="49" fontId="52" fillId="0" borderId="2" xfId="0" applyNumberFormat="1" applyFont="1" applyBorder="1" applyAlignment="1">
      <alignment horizontal="center" vertical="center"/>
    </xf>
    <xf numFmtId="4" fontId="52" fillId="0" borderId="2" xfId="0" applyNumberFormat="1" applyFont="1" applyBorder="1" applyAlignment="1">
      <alignment horizontal="center" vertical="center"/>
    </xf>
    <xf numFmtId="4" fontId="44" fillId="5" borderId="2" xfId="0" applyNumberFormat="1" applyFont="1" applyFill="1" applyBorder="1" applyAlignment="1">
      <alignment horizontal="center" vertical="center"/>
    </xf>
    <xf numFmtId="4" fontId="53" fillId="2" borderId="2" xfId="0" applyNumberFormat="1" applyFont="1" applyFill="1" applyBorder="1" applyAlignment="1">
      <alignment horizontal="center" vertical="center"/>
    </xf>
    <xf numFmtId="0" fontId="54" fillId="0" borderId="2" xfId="0" applyFont="1" applyBorder="1" applyAlignment="1">
      <alignment vertical="top" wrapText="1"/>
    </xf>
    <xf numFmtId="4" fontId="53" fillId="4" borderId="2" xfId="0" applyNumberFormat="1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vertical="center"/>
    </xf>
    <xf numFmtId="0" fontId="54" fillId="2" borderId="2" xfId="0" applyFont="1" applyFill="1" applyBorder="1" applyAlignment="1">
      <alignment vertical="top" wrapText="1"/>
    </xf>
    <xf numFmtId="4" fontId="44" fillId="2" borderId="2" xfId="0" applyNumberFormat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vertical="top" wrapText="1"/>
    </xf>
    <xf numFmtId="4" fontId="44" fillId="4" borderId="2" xfId="0" applyNumberFormat="1" applyFont="1" applyFill="1" applyBorder="1" applyAlignment="1">
      <alignment horizontal="center" vertical="center"/>
    </xf>
    <xf numFmtId="0" fontId="55" fillId="5" borderId="2" xfId="0" applyFont="1" applyFill="1" applyBorder="1" applyAlignment="1">
      <alignment vertical="top" wrapText="1"/>
    </xf>
    <xf numFmtId="4" fontId="53" fillId="0" borderId="2" xfId="0" applyNumberFormat="1" applyFont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49" fontId="53" fillId="2" borderId="2" xfId="0" applyNumberFormat="1" applyFont="1" applyFill="1" applyBorder="1" applyAlignment="1">
      <alignment horizontal="center" vertical="center"/>
    </xf>
    <xf numFmtId="49" fontId="52" fillId="0" borderId="2" xfId="0" applyNumberFormat="1" applyFont="1" applyFill="1" applyBorder="1" applyAlignment="1">
      <alignment horizontal="center" vertical="center"/>
    </xf>
    <xf numFmtId="0" fontId="52" fillId="4" borderId="2" xfId="0" applyFont="1" applyFill="1" applyBorder="1" applyAlignment="1">
      <alignment horizontal="center" vertical="center"/>
    </xf>
    <xf numFmtId="0" fontId="54" fillId="4" borderId="2" xfId="0" applyFont="1" applyFill="1" applyBorder="1" applyAlignment="1">
      <alignment vertical="top" wrapText="1"/>
    </xf>
    <xf numFmtId="49" fontId="52" fillId="4" borderId="2" xfId="0" applyNumberFormat="1" applyFont="1" applyFill="1" applyBorder="1" applyAlignment="1">
      <alignment horizontal="center" vertical="center"/>
    </xf>
    <xf numFmtId="4" fontId="53" fillId="0" borderId="2" xfId="0" applyNumberFormat="1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vertical="top"/>
    </xf>
    <xf numFmtId="4" fontId="55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top" wrapText="1"/>
    </xf>
    <xf numFmtId="0" fontId="55" fillId="0" borderId="2" xfId="0" applyFont="1" applyFill="1" applyBorder="1" applyAlignment="1">
      <alignment vertical="top" wrapText="1"/>
    </xf>
    <xf numFmtId="0" fontId="56" fillId="6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" fontId="58" fillId="0" borderId="2" xfId="0" applyNumberFormat="1" applyFont="1" applyBorder="1" applyAlignment="1">
      <alignment horizontal="center" vertical="center"/>
    </xf>
    <xf numFmtId="4" fontId="59" fillId="0" borderId="2" xfId="0" applyNumberFormat="1" applyFont="1" applyBorder="1" applyAlignment="1">
      <alignment horizontal="center" vertical="center"/>
    </xf>
    <xf numFmtId="0" fontId="17" fillId="0" borderId="0" xfId="0" applyFont="1"/>
    <xf numFmtId="0" fontId="60" fillId="4" borderId="2" xfId="0" applyFont="1" applyFill="1" applyBorder="1" applyAlignment="1">
      <alignment vertical="center" wrapText="1"/>
    </xf>
    <xf numFmtId="0" fontId="60" fillId="4" borderId="2" xfId="0" applyFont="1" applyFill="1" applyBorder="1" applyAlignment="1">
      <alignment horizontal="center" vertical="center"/>
    </xf>
    <xf numFmtId="0" fontId="61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64" fillId="4" borderId="2" xfId="0" applyFont="1" applyFill="1" applyBorder="1" applyAlignment="1">
      <alignment vertical="center" wrapText="1"/>
    </xf>
    <xf numFmtId="0" fontId="64" fillId="4" borderId="2" xfId="0" applyFont="1" applyFill="1" applyBorder="1" applyAlignment="1">
      <alignment horizontal="center" vertical="center"/>
    </xf>
    <xf numFmtId="0" fontId="65" fillId="4" borderId="2" xfId="0" applyFont="1" applyFill="1" applyBorder="1" applyAlignment="1">
      <alignment horizontal="center" vertical="center"/>
    </xf>
    <xf numFmtId="4" fontId="64" fillId="4" borderId="2" xfId="0" applyNumberFormat="1" applyFont="1" applyFill="1" applyBorder="1" applyAlignment="1">
      <alignment horizontal="center" vertical="center"/>
    </xf>
    <xf numFmtId="49" fontId="57" fillId="3" borderId="2" xfId="0" applyNumberFormat="1" applyFont="1" applyFill="1" applyBorder="1" applyAlignment="1">
      <alignment vertical="top" wrapText="1"/>
    </xf>
    <xf numFmtId="0" fontId="62" fillId="3" borderId="2" xfId="0" applyFont="1" applyFill="1" applyBorder="1" applyAlignment="1">
      <alignment horizontal="center" vertical="center"/>
    </xf>
    <xf numFmtId="0" fontId="63" fillId="3" borderId="2" xfId="0" applyFont="1" applyFill="1" applyBorder="1" applyAlignment="1">
      <alignment horizontal="center" vertical="center"/>
    </xf>
    <xf numFmtId="4" fontId="62" fillId="3" borderId="2" xfId="0" applyNumberFormat="1" applyFont="1" applyFill="1" applyBorder="1" applyAlignment="1">
      <alignment horizontal="center" vertical="center"/>
    </xf>
    <xf numFmtId="4" fontId="60" fillId="4" borderId="2" xfId="0" applyNumberFormat="1" applyFont="1" applyFill="1" applyBorder="1" applyAlignment="1">
      <alignment horizontal="center" vertical="center"/>
    </xf>
    <xf numFmtId="4" fontId="61" fillId="4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top" wrapText="1"/>
    </xf>
    <xf numFmtId="4" fontId="41" fillId="0" borderId="2" xfId="0" applyNumberFormat="1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vertical="top" wrapText="1"/>
    </xf>
    <xf numFmtId="0" fontId="19" fillId="2" borderId="2" xfId="0" applyFont="1" applyFill="1" applyBorder="1" applyAlignment="1">
      <alignment horizontal="center" vertical="center"/>
    </xf>
    <xf numFmtId="0" fontId="6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57" fillId="2" borderId="2" xfId="0" applyFont="1" applyFill="1" applyBorder="1" applyAlignment="1">
      <alignment vertical="center" wrapText="1"/>
    </xf>
    <xf numFmtId="4" fontId="4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4" fontId="5" fillId="0" borderId="7" xfId="0" applyNumberFormat="1" applyFont="1" applyBorder="1" applyAlignment="1">
      <alignment horizontal="center" vertical="center" wrapText="1"/>
    </xf>
    <xf numFmtId="0" fontId="67" fillId="4" borderId="2" xfId="0" applyFont="1" applyFill="1" applyBorder="1" applyAlignment="1">
      <alignment horizontal="center" vertical="center"/>
    </xf>
    <xf numFmtId="0" fontId="67" fillId="4" borderId="4" xfId="0" applyFont="1" applyFill="1" applyBorder="1" applyAlignment="1">
      <alignment vertical="center" wrapText="1"/>
    </xf>
    <xf numFmtId="4" fontId="67" fillId="4" borderId="2" xfId="0" applyNumberFormat="1" applyFont="1" applyFill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/>
    </xf>
    <xf numFmtId="0" fontId="43" fillId="0" borderId="2" xfId="0" applyFont="1" applyBorder="1"/>
    <xf numFmtId="4" fontId="43" fillId="0" borderId="2" xfId="0" applyNumberFormat="1" applyFont="1" applyBorder="1" applyAlignment="1">
      <alignment horizontal="center" vertical="center"/>
    </xf>
    <xf numFmtId="0" fontId="43" fillId="0" borderId="0" xfId="0" applyFont="1"/>
    <xf numFmtId="0" fontId="32" fillId="4" borderId="2" xfId="0" applyFont="1" applyFill="1" applyBorder="1" applyAlignment="1">
      <alignment horizontal="center" vertical="center"/>
    </xf>
    <xf numFmtId="0" fontId="43" fillId="4" borderId="0" xfId="0" applyFont="1" applyFill="1"/>
    <xf numFmtId="4" fontId="69" fillId="4" borderId="2" xfId="0" applyNumberFormat="1" applyFont="1" applyFill="1" applyBorder="1" applyAlignment="1">
      <alignment horizontal="center" vertical="center"/>
    </xf>
    <xf numFmtId="0" fontId="69" fillId="4" borderId="0" xfId="0" applyFont="1" applyFill="1"/>
    <xf numFmtId="0" fontId="32" fillId="0" borderId="2" xfId="0" applyFont="1" applyBorder="1" applyAlignment="1">
      <alignment horizontal="center" vertical="center"/>
    </xf>
    <xf numFmtId="0" fontId="69" fillId="0" borderId="0" xfId="0" applyFont="1"/>
    <xf numFmtId="4" fontId="69" fillId="0" borderId="2" xfId="0" applyNumberFormat="1" applyFont="1" applyBorder="1" applyAlignment="1">
      <alignment horizontal="center" vertical="center"/>
    </xf>
    <xf numFmtId="0" fontId="68" fillId="4" borderId="2" xfId="0" applyFont="1" applyFill="1" applyBorder="1" applyAlignment="1">
      <alignment horizontal="center" vertical="center"/>
    </xf>
    <xf numFmtId="4" fontId="43" fillId="4" borderId="2" xfId="0" applyNumberFormat="1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center" vertical="center"/>
    </xf>
    <xf numFmtId="0" fontId="43" fillId="0" borderId="0" xfId="0" applyFont="1" applyFill="1"/>
    <xf numFmtId="4" fontId="43" fillId="0" borderId="2" xfId="0" applyNumberFormat="1" applyFont="1" applyFill="1" applyBorder="1" applyAlignment="1">
      <alignment horizontal="center" vertical="center"/>
    </xf>
    <xf numFmtId="0" fontId="69" fillId="0" borderId="2" xfId="0" applyFont="1" applyBorder="1"/>
    <xf numFmtId="4" fontId="53" fillId="7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justify" vertical="center"/>
    </xf>
    <xf numFmtId="0" fontId="35" fillId="0" borderId="0" xfId="0" applyFont="1" applyAlignment="1">
      <alignment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 wrapText="1"/>
    </xf>
    <xf numFmtId="2" fontId="39" fillId="0" borderId="16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1" fillId="0" borderId="0" xfId="0" applyFont="1"/>
    <xf numFmtId="0" fontId="70" fillId="0" borderId="0" xfId="0" applyFont="1"/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5" fillId="0" borderId="0" xfId="0" applyFont="1" applyFill="1" applyAlignment="1">
      <alignment horizontal="left" wrapText="1"/>
    </xf>
    <xf numFmtId="0" fontId="35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44" fillId="0" borderId="3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top" wrapText="1"/>
    </xf>
    <xf numFmtId="0" fontId="50" fillId="0" borderId="4" xfId="0" applyFont="1" applyBorder="1" applyAlignment="1">
      <alignment horizontal="center" vertical="top" wrapText="1"/>
    </xf>
    <xf numFmtId="0" fontId="50" fillId="0" borderId="5" xfId="0" applyFont="1" applyBorder="1" applyAlignment="1">
      <alignment horizontal="center" vertical="top" wrapText="1"/>
    </xf>
    <xf numFmtId="0" fontId="69" fillId="4" borderId="3" xfId="0" applyFont="1" applyFill="1" applyBorder="1" applyAlignment="1">
      <alignment horizontal="center" vertical="center" wrapText="1"/>
    </xf>
    <xf numFmtId="0" fontId="69" fillId="4" borderId="4" xfId="0" applyFont="1" applyFill="1" applyBorder="1" applyAlignment="1">
      <alignment horizontal="center" vertical="center" wrapText="1"/>
    </xf>
    <xf numFmtId="0" fontId="69" fillId="4" borderId="5" xfId="0" applyFont="1" applyFill="1" applyBorder="1" applyAlignment="1">
      <alignment horizontal="center" vertical="center" wrapText="1"/>
    </xf>
    <xf numFmtId="0" fontId="53" fillId="4" borderId="3" xfId="0" applyFont="1" applyFill="1" applyBorder="1" applyAlignment="1">
      <alignment horizontal="center" vertical="center"/>
    </xf>
    <xf numFmtId="0" fontId="53" fillId="4" borderId="4" xfId="0" applyFont="1" applyFill="1" applyBorder="1" applyAlignment="1">
      <alignment horizontal="center" vertical="center"/>
    </xf>
    <xf numFmtId="0" fontId="53" fillId="4" borderId="5" xfId="0" applyFont="1" applyFill="1" applyBorder="1" applyAlignment="1">
      <alignment horizontal="center" vertical="center"/>
    </xf>
    <xf numFmtId="0" fontId="68" fillId="4" borderId="3" xfId="0" applyFont="1" applyFill="1" applyBorder="1" applyAlignment="1">
      <alignment horizontal="center" vertical="center" wrapText="1"/>
    </xf>
    <xf numFmtId="0" fontId="68" fillId="4" borderId="4" xfId="0" applyFont="1" applyFill="1" applyBorder="1" applyAlignment="1">
      <alignment horizontal="center" vertical="center" wrapText="1"/>
    </xf>
    <xf numFmtId="0" fontId="68" fillId="4" borderId="5" xfId="0" applyFont="1" applyFill="1" applyBorder="1" applyAlignment="1">
      <alignment horizontal="center" vertical="center" wrapText="1"/>
    </xf>
    <xf numFmtId="0" fontId="44" fillId="4" borderId="3" xfId="0" applyFont="1" applyFill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50" fillId="0" borderId="3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45" fillId="4" borderId="3" xfId="0" applyFont="1" applyFill="1" applyBorder="1" applyAlignment="1">
      <alignment horizontal="center" vertical="center"/>
    </xf>
    <xf numFmtId="0" fontId="45" fillId="4" borderId="4" xfId="0" applyFont="1" applyFill="1" applyBorder="1" applyAlignment="1">
      <alignment horizontal="center" vertical="center"/>
    </xf>
    <xf numFmtId="0" fontId="45" fillId="4" borderId="5" xfId="0" applyFont="1" applyFill="1" applyBorder="1" applyAlignment="1">
      <alignment horizontal="center" vertical="center"/>
    </xf>
    <xf numFmtId="0" fontId="50" fillId="0" borderId="3" xfId="0" applyNumberFormat="1" applyFont="1" applyBorder="1" applyAlignment="1">
      <alignment horizontal="center" vertical="top" wrapText="1"/>
    </xf>
    <xf numFmtId="0" fontId="50" fillId="0" borderId="4" xfId="0" applyNumberFormat="1" applyFont="1" applyBorder="1" applyAlignment="1">
      <alignment horizontal="center" vertical="top" wrapText="1"/>
    </xf>
    <xf numFmtId="0" fontId="50" fillId="0" borderId="5" xfId="0" applyNumberFormat="1" applyFont="1" applyBorder="1" applyAlignment="1">
      <alignment horizontal="center" vertical="top" wrapText="1"/>
    </xf>
    <xf numFmtId="0" fontId="68" fillId="0" borderId="3" xfId="0" applyFont="1" applyBorder="1" applyAlignment="1">
      <alignment horizontal="center" vertical="top" wrapText="1"/>
    </xf>
    <xf numFmtId="0" fontId="68" fillId="0" borderId="4" xfId="0" applyFont="1" applyBorder="1" applyAlignment="1">
      <alignment horizontal="center" vertical="top" wrapText="1"/>
    </xf>
    <xf numFmtId="0" fontId="68" fillId="0" borderId="5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49" fontId="53" fillId="0" borderId="3" xfId="0" applyNumberFormat="1" applyFont="1" applyBorder="1" applyAlignment="1">
      <alignment horizontal="center" vertical="center"/>
    </xf>
    <xf numFmtId="49" fontId="53" fillId="0" borderId="4" xfId="0" applyNumberFormat="1" applyFont="1" applyBorder="1" applyAlignment="1">
      <alignment horizontal="center" vertical="center"/>
    </xf>
    <xf numFmtId="49" fontId="53" fillId="0" borderId="5" xfId="0" applyNumberFormat="1" applyFont="1" applyBorder="1" applyAlignment="1">
      <alignment horizontal="center" vertical="center"/>
    </xf>
    <xf numFmtId="49" fontId="50" fillId="0" borderId="3" xfId="0" applyNumberFormat="1" applyFont="1" applyBorder="1" applyAlignment="1">
      <alignment horizontal="center" vertical="top" wrapText="1"/>
    </xf>
    <xf numFmtId="49" fontId="50" fillId="0" borderId="4" xfId="0" applyNumberFormat="1" applyFont="1" applyBorder="1" applyAlignment="1">
      <alignment horizontal="center" vertical="top" wrapText="1"/>
    </xf>
    <xf numFmtId="49" fontId="50" fillId="0" borderId="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50" fillId="0" borderId="0" xfId="0" applyFont="1" applyAlignment="1">
      <alignment horizontal="right" vertical="top" wrapText="1"/>
    </xf>
    <xf numFmtId="0" fontId="48" fillId="0" borderId="0" xfId="0" applyFont="1" applyAlignment="1">
      <alignment horizontal="right" vertical="top" wrapText="1"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67" fillId="4" borderId="3" xfId="0" applyFont="1" applyFill="1" applyBorder="1" applyAlignment="1">
      <alignment horizontal="center" vertical="center" wrapText="1"/>
    </xf>
    <xf numFmtId="0" fontId="67" fillId="4" borderId="4" xfId="0" applyFont="1" applyFill="1" applyBorder="1" applyAlignment="1">
      <alignment horizontal="center" vertical="center" wrapText="1"/>
    </xf>
    <xf numFmtId="49" fontId="43" fillId="0" borderId="3" xfId="0" applyNumberFormat="1" applyFont="1" applyFill="1" applyBorder="1" applyAlignment="1">
      <alignment horizontal="center" vertical="center"/>
    </xf>
    <xf numFmtId="49" fontId="43" fillId="0" borderId="4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/>
    </xf>
    <xf numFmtId="49" fontId="68" fillId="0" borderId="3" xfId="0" applyNumberFormat="1" applyFont="1" applyFill="1" applyBorder="1" applyAlignment="1">
      <alignment horizontal="center" vertical="top" wrapText="1"/>
    </xf>
    <xf numFmtId="49" fontId="68" fillId="0" borderId="4" xfId="0" applyNumberFormat="1" applyFont="1" applyFill="1" applyBorder="1" applyAlignment="1">
      <alignment horizontal="center" vertical="top" wrapText="1"/>
    </xf>
    <xf numFmtId="49" fontId="68" fillId="0" borderId="5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51" fillId="0" borderId="2" xfId="0" applyFont="1" applyBorder="1" applyAlignment="1">
      <alignment horizontal="center" vertical="center" wrapText="1"/>
    </xf>
    <xf numFmtId="4" fontId="51" fillId="0" borderId="2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51" fillId="0" borderId="7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1" fillId="0" borderId="0" xfId="0" applyFont="1" applyFill="1" applyAlignment="1">
      <alignment horizontal="right" vertical="top"/>
    </xf>
    <xf numFmtId="0" fontId="47" fillId="0" borderId="0" xfId="0" applyFont="1" applyFill="1" applyAlignment="1">
      <alignment horizontal="right" vertical="top"/>
    </xf>
    <xf numFmtId="0" fontId="3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1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49" fontId="39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47" fillId="0" borderId="0" xfId="0" applyNumberFormat="1" applyFont="1" applyFill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48"/>
  <sheetViews>
    <sheetView tabSelected="1" view="pageBreakPreview" topLeftCell="A4" zoomScaleNormal="100" zoomScaleSheetLayoutView="100" zoomScalePageLayoutView="110" workbookViewId="0">
      <selection activeCell="A11" sqref="A11:I11"/>
    </sheetView>
  </sheetViews>
  <sheetFormatPr defaultRowHeight="15" x14ac:dyDescent="0.25"/>
  <cols>
    <col min="1" max="1" width="7.28515625" customWidth="1"/>
    <col min="2" max="2" width="7" customWidth="1"/>
    <col min="3" max="3" width="8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1" spans="1:9" ht="18.75" x14ac:dyDescent="0.3">
      <c r="A1" s="240" t="s">
        <v>170</v>
      </c>
      <c r="B1" s="240"/>
      <c r="C1" s="240"/>
      <c r="D1" s="240"/>
      <c r="E1" s="240"/>
      <c r="F1" s="240"/>
      <c r="G1" s="240"/>
      <c r="H1" s="240"/>
      <c r="I1" s="240"/>
    </row>
    <row r="2" spans="1:9" ht="18.75" x14ac:dyDescent="0.3">
      <c r="A2" s="240" t="s">
        <v>171</v>
      </c>
      <c r="B2" s="240"/>
      <c r="C2" s="240"/>
      <c r="D2" s="240"/>
      <c r="E2" s="240"/>
      <c r="F2" s="240"/>
      <c r="G2" s="240"/>
      <c r="H2" s="240"/>
      <c r="I2" s="240"/>
    </row>
    <row r="3" spans="1:9" ht="18.75" x14ac:dyDescent="0.3">
      <c r="A3" s="240" t="s">
        <v>0</v>
      </c>
      <c r="B3" s="240"/>
      <c r="C3" s="240"/>
      <c r="D3" s="240"/>
      <c r="E3" s="240"/>
      <c r="F3" s="240"/>
      <c r="G3" s="240"/>
      <c r="H3" s="240"/>
      <c r="I3" s="240"/>
    </row>
    <row r="4" spans="1:9" ht="18.75" x14ac:dyDescent="0.3">
      <c r="A4" s="240" t="s">
        <v>172</v>
      </c>
      <c r="B4" s="240"/>
      <c r="C4" s="240"/>
      <c r="D4" s="240"/>
      <c r="E4" s="240"/>
      <c r="F4" s="240"/>
      <c r="G4" s="240"/>
      <c r="H4" s="240"/>
      <c r="I4" s="240"/>
    </row>
    <row r="5" spans="1:9" ht="18.75" x14ac:dyDescent="0.3">
      <c r="A5" s="240" t="s">
        <v>173</v>
      </c>
      <c r="B5" s="240"/>
      <c r="C5" s="240"/>
      <c r="D5" s="240"/>
      <c r="E5" s="240"/>
      <c r="F5" s="240"/>
      <c r="G5" s="240"/>
      <c r="H5" s="240"/>
      <c r="I5" s="240"/>
    </row>
    <row r="6" spans="1:9" ht="18.75" x14ac:dyDescent="0.25">
      <c r="A6" s="239" t="s">
        <v>197</v>
      </c>
      <c r="B6" s="239"/>
      <c r="C6" s="239"/>
      <c r="D6" s="239"/>
      <c r="E6" s="239"/>
      <c r="F6" s="239"/>
      <c r="G6" s="239"/>
      <c r="H6" s="239"/>
      <c r="I6" s="239"/>
    </row>
    <row r="7" spans="1:9" x14ac:dyDescent="0.25">
      <c r="E7" s="38" t="s">
        <v>198</v>
      </c>
      <c r="F7" s="38"/>
    </row>
    <row r="8" spans="1:9" x14ac:dyDescent="0.25">
      <c r="A8" s="53"/>
      <c r="B8" s="53"/>
      <c r="C8" s="53"/>
      <c r="D8" s="53"/>
      <c r="E8" s="53"/>
      <c r="F8" s="53"/>
      <c r="G8" s="53"/>
      <c r="H8" s="53"/>
      <c r="I8" s="53"/>
    </row>
    <row r="9" spans="1:9" s="124" customFormat="1" ht="18.75" x14ac:dyDescent="0.3">
      <c r="A9" s="39" t="s">
        <v>275</v>
      </c>
      <c r="B9" s="39"/>
      <c r="C9" s="39"/>
      <c r="D9" s="236"/>
      <c r="E9" s="237" t="s">
        <v>192</v>
      </c>
      <c r="F9" s="238"/>
      <c r="G9" s="253" t="s">
        <v>277</v>
      </c>
      <c r="H9" s="253"/>
      <c r="I9" s="253"/>
    </row>
    <row r="10" spans="1:9" s="41" customFormat="1" ht="15.75" x14ac:dyDescent="0.25">
      <c r="A10" s="39"/>
      <c r="B10" s="39"/>
      <c r="C10" s="39"/>
      <c r="D10" s="40"/>
      <c r="G10" s="122"/>
      <c r="H10" s="122"/>
      <c r="I10" s="122"/>
    </row>
    <row r="11" spans="1:9" ht="63.75" customHeight="1" x14ac:dyDescent="0.25">
      <c r="A11" s="254" t="s">
        <v>251</v>
      </c>
      <c r="B11" s="254"/>
      <c r="C11" s="254"/>
      <c r="D11" s="254"/>
      <c r="E11" s="254"/>
      <c r="F11" s="254"/>
      <c r="G11" s="254"/>
      <c r="H11" s="254"/>
      <c r="I11" s="254"/>
    </row>
    <row r="13" spans="1:9" ht="78.75" customHeight="1" x14ac:dyDescent="0.25">
      <c r="A13" s="255" t="s">
        <v>211</v>
      </c>
      <c r="B13" s="255"/>
      <c r="C13" s="255"/>
      <c r="D13" s="255"/>
      <c r="E13" s="255"/>
      <c r="F13" s="255"/>
      <c r="G13" s="255"/>
      <c r="H13" s="255"/>
      <c r="I13" s="255"/>
    </row>
    <row r="14" spans="1:9" ht="15" customHeight="1" x14ac:dyDescent="0.25">
      <c r="A14" s="121"/>
      <c r="B14" s="121"/>
      <c r="C14" s="121"/>
      <c r="D14" s="121"/>
      <c r="E14" s="121"/>
      <c r="F14" s="121"/>
      <c r="G14" s="121"/>
      <c r="H14" s="121"/>
      <c r="I14" s="121"/>
    </row>
    <row r="15" spans="1:9" ht="24" customHeight="1" x14ac:dyDescent="0.25">
      <c r="D15" s="256" t="s">
        <v>178</v>
      </c>
      <c r="E15" s="256"/>
      <c r="F15" s="256"/>
    </row>
    <row r="16" spans="1:9" ht="64.5" customHeight="1" x14ac:dyDescent="0.25">
      <c r="A16" s="251" t="s">
        <v>274</v>
      </c>
      <c r="B16" s="251"/>
      <c r="C16" s="251"/>
      <c r="D16" s="251"/>
      <c r="E16" s="251"/>
      <c r="F16" s="251"/>
      <c r="G16" s="251"/>
      <c r="H16" s="251"/>
      <c r="I16" s="251"/>
    </row>
    <row r="17" spans="1:10" ht="18" customHeight="1" x14ac:dyDescent="0.25">
      <c r="A17" s="250" t="s">
        <v>273</v>
      </c>
      <c r="B17" s="257"/>
      <c r="C17" s="257"/>
      <c r="D17" s="257"/>
      <c r="E17" s="257"/>
      <c r="F17" s="257"/>
      <c r="G17" s="257"/>
      <c r="H17" s="257"/>
      <c r="I17" s="257"/>
    </row>
    <row r="18" spans="1:10" ht="78" customHeight="1" x14ac:dyDescent="0.25">
      <c r="A18" s="250" t="s">
        <v>264</v>
      </c>
      <c r="B18" s="250"/>
      <c r="C18" s="250"/>
      <c r="D18" s="250"/>
      <c r="E18" s="250"/>
      <c r="F18" s="250"/>
      <c r="G18" s="250"/>
      <c r="H18" s="250"/>
      <c r="I18" s="250"/>
    </row>
    <row r="19" spans="1:10" ht="63.75" customHeight="1" x14ac:dyDescent="0.25">
      <c r="A19" s="250" t="s">
        <v>280</v>
      </c>
      <c r="B19" s="250"/>
      <c r="C19" s="250"/>
      <c r="D19" s="250"/>
      <c r="E19" s="250"/>
      <c r="F19" s="250"/>
      <c r="G19" s="250"/>
      <c r="H19" s="250"/>
      <c r="I19" s="250"/>
    </row>
    <row r="20" spans="1:10" ht="94.5" customHeight="1" x14ac:dyDescent="0.25">
      <c r="A20" s="251" t="s">
        <v>282</v>
      </c>
      <c r="B20" s="251"/>
      <c r="C20" s="251"/>
      <c r="D20" s="251"/>
      <c r="E20" s="251"/>
      <c r="F20" s="251"/>
      <c r="G20" s="251"/>
      <c r="H20" s="251"/>
      <c r="I20" s="251"/>
      <c r="J20" s="49"/>
    </row>
    <row r="21" spans="1:10" ht="56.25" customHeight="1" x14ac:dyDescent="0.25">
      <c r="A21" s="251" t="s">
        <v>271</v>
      </c>
      <c r="B21" s="251"/>
      <c r="C21" s="251"/>
      <c r="D21" s="251"/>
      <c r="E21" s="251"/>
      <c r="F21" s="251"/>
      <c r="G21" s="251"/>
      <c r="H21" s="251"/>
      <c r="I21" s="251"/>
      <c r="J21" s="49"/>
    </row>
    <row r="22" spans="1:10" ht="18" customHeight="1" x14ac:dyDescent="0.25">
      <c r="A22" s="252" t="s">
        <v>272</v>
      </c>
      <c r="B22" s="252"/>
      <c r="C22" s="252"/>
      <c r="D22" s="252"/>
      <c r="E22" s="252"/>
      <c r="F22" s="252"/>
      <c r="G22" s="252"/>
      <c r="H22" s="252"/>
      <c r="I22" s="252"/>
    </row>
    <row r="23" spans="1:10" ht="32.25" customHeight="1" x14ac:dyDescent="0.25">
      <c r="A23" s="244" t="s">
        <v>265</v>
      </c>
      <c r="B23" s="244"/>
      <c r="C23" s="244"/>
      <c r="D23" s="244"/>
      <c r="E23" s="244"/>
      <c r="F23" s="244"/>
      <c r="G23" s="244"/>
      <c r="H23" s="244"/>
      <c r="I23" s="244"/>
    </row>
    <row r="24" spans="1:10" ht="32.25" customHeight="1" x14ac:dyDescent="0.25">
      <c r="A24" s="244" t="s">
        <v>266</v>
      </c>
      <c r="B24" s="244"/>
      <c r="C24" s="244"/>
      <c r="D24" s="244"/>
      <c r="E24" s="244"/>
      <c r="F24" s="244"/>
      <c r="G24" s="244"/>
      <c r="H24" s="244"/>
      <c r="I24" s="244"/>
    </row>
    <row r="25" spans="1:10" ht="17.25" customHeight="1" x14ac:dyDescent="0.25">
      <c r="A25" s="244" t="s">
        <v>168</v>
      </c>
      <c r="B25" s="244"/>
      <c r="C25" s="244"/>
      <c r="D25" s="244"/>
      <c r="E25" s="244"/>
      <c r="F25" s="244"/>
      <c r="G25" s="244"/>
      <c r="H25" s="244"/>
      <c r="I25" s="244"/>
    </row>
    <row r="26" spans="1:10" ht="48" customHeight="1" x14ac:dyDescent="0.25">
      <c r="A26" s="241" t="s">
        <v>267</v>
      </c>
      <c r="B26" s="241"/>
      <c r="C26" s="241"/>
      <c r="D26" s="241"/>
      <c r="E26" s="241"/>
      <c r="F26" s="241"/>
      <c r="G26" s="241"/>
      <c r="H26" s="241"/>
      <c r="I26" s="241"/>
    </row>
    <row r="27" spans="1:10" ht="33" customHeight="1" x14ac:dyDescent="0.25">
      <c r="A27" s="241" t="s">
        <v>281</v>
      </c>
      <c r="B27" s="241"/>
      <c r="C27" s="241"/>
      <c r="D27" s="241"/>
      <c r="E27" s="241"/>
      <c r="F27" s="241"/>
      <c r="G27" s="241"/>
      <c r="H27" s="241"/>
      <c r="I27" s="241"/>
    </row>
    <row r="28" spans="1:10" ht="47.25" customHeight="1" x14ac:dyDescent="0.25">
      <c r="A28" s="241" t="s">
        <v>169</v>
      </c>
      <c r="B28" s="241"/>
      <c r="C28" s="241"/>
      <c r="D28" s="241"/>
      <c r="E28" s="241"/>
      <c r="F28" s="241"/>
      <c r="G28" s="241"/>
      <c r="H28" s="241"/>
      <c r="I28" s="241"/>
    </row>
    <row r="29" spans="1:10" ht="33" customHeight="1" x14ac:dyDescent="0.25">
      <c r="A29" s="241" t="s">
        <v>268</v>
      </c>
      <c r="B29" s="241"/>
      <c r="C29" s="241"/>
      <c r="D29" s="241"/>
      <c r="E29" s="241"/>
      <c r="F29" s="241"/>
      <c r="G29" s="241"/>
      <c r="H29" s="241"/>
      <c r="I29" s="241"/>
    </row>
    <row r="30" spans="1:10" ht="48.75" hidden="1" customHeight="1" x14ac:dyDescent="0.25">
      <c r="A30" s="241" t="s">
        <v>270</v>
      </c>
      <c r="B30" s="241"/>
      <c r="C30" s="241"/>
      <c r="D30" s="241"/>
      <c r="E30" s="241"/>
      <c r="F30" s="241"/>
      <c r="G30" s="241"/>
      <c r="H30" s="241"/>
      <c r="I30" s="241"/>
    </row>
    <row r="31" spans="1:10" ht="17.25" customHeight="1" x14ac:dyDescent="0.25">
      <c r="A31" s="243"/>
      <c r="B31" s="243"/>
      <c r="C31" s="243"/>
      <c r="D31" s="243"/>
      <c r="E31" s="243"/>
      <c r="F31" s="243"/>
      <c r="G31" s="243"/>
      <c r="H31" s="243"/>
      <c r="I31" s="243"/>
    </row>
    <row r="32" spans="1:10" ht="60" customHeight="1" x14ac:dyDescent="0.25">
      <c r="A32" s="244" t="s">
        <v>278</v>
      </c>
      <c r="B32" s="244"/>
      <c r="C32" s="244"/>
      <c r="D32" s="244"/>
      <c r="E32" s="244"/>
      <c r="F32" s="244"/>
      <c r="G32" s="244"/>
      <c r="H32" s="244"/>
      <c r="I32" s="244"/>
    </row>
    <row r="33" spans="1:9" ht="18.75" customHeight="1" x14ac:dyDescent="0.25">
      <c r="A33" s="127"/>
      <c r="B33" s="127"/>
      <c r="C33" s="127"/>
      <c r="D33" s="127"/>
      <c r="E33" s="127"/>
      <c r="F33" s="127"/>
      <c r="G33" s="127"/>
      <c r="H33" s="127"/>
      <c r="I33" s="127"/>
    </row>
    <row r="34" spans="1:9" ht="18.75" customHeight="1" x14ac:dyDescent="0.25">
      <c r="A34" s="248" t="s">
        <v>174</v>
      </c>
      <c r="B34" s="248"/>
      <c r="C34" s="248"/>
      <c r="D34" s="248"/>
      <c r="E34" s="248"/>
      <c r="F34" s="127"/>
      <c r="G34" s="127"/>
      <c r="H34" s="127"/>
      <c r="I34" s="127"/>
    </row>
    <row r="35" spans="1:9" ht="18.75" customHeight="1" x14ac:dyDescent="0.25">
      <c r="A35" s="249" t="s">
        <v>25</v>
      </c>
      <c r="B35" s="249"/>
      <c r="C35" s="249"/>
      <c r="D35" s="249"/>
      <c r="E35" s="249"/>
      <c r="F35" s="125"/>
      <c r="G35" s="125"/>
      <c r="H35" s="248" t="s">
        <v>175</v>
      </c>
      <c r="I35" s="248"/>
    </row>
    <row r="36" spans="1:9" ht="18.75" customHeight="1" x14ac:dyDescent="0.25">
      <c r="A36" s="127"/>
      <c r="B36" s="127"/>
      <c r="C36" s="127"/>
      <c r="D36" s="127"/>
      <c r="E36" s="127"/>
      <c r="F36" s="127"/>
      <c r="G36" s="127"/>
      <c r="H36" s="127"/>
      <c r="I36" s="127"/>
    </row>
    <row r="37" spans="1:9" ht="18.75" customHeight="1" x14ac:dyDescent="0.25">
      <c r="A37" s="127"/>
      <c r="B37" s="127"/>
      <c r="C37" s="127"/>
      <c r="D37" s="127"/>
      <c r="E37" s="127"/>
      <c r="F37" s="127"/>
      <c r="G37" s="127"/>
      <c r="H37" s="127"/>
      <c r="I37" s="127"/>
    </row>
    <row r="38" spans="1:9" x14ac:dyDescent="0.25">
      <c r="A38" s="123"/>
      <c r="B38" s="123"/>
      <c r="C38" s="123"/>
      <c r="D38" s="123"/>
      <c r="E38" s="123"/>
      <c r="F38" s="123"/>
      <c r="G38" s="123"/>
      <c r="H38" s="123"/>
      <c r="I38" s="123"/>
    </row>
    <row r="39" spans="1:9" ht="15.75" x14ac:dyDescent="0.25">
      <c r="A39" s="245" t="s">
        <v>199</v>
      </c>
      <c r="B39" s="245"/>
      <c r="C39" s="245"/>
      <c r="D39" s="245"/>
      <c r="E39" s="123"/>
      <c r="F39" s="123"/>
      <c r="G39" s="123"/>
      <c r="H39" s="123"/>
      <c r="I39" s="123"/>
    </row>
    <row r="40" spans="1:9" ht="15.75" x14ac:dyDescent="0.25">
      <c r="A40" s="54"/>
      <c r="B40" s="246" t="s">
        <v>79</v>
      </c>
      <c r="C40" s="246"/>
      <c r="D40" s="54"/>
      <c r="F40" t="s">
        <v>181</v>
      </c>
      <c r="H40" s="247" t="s">
        <v>212</v>
      </c>
      <c r="I40" s="247"/>
    </row>
    <row r="41" spans="1:9" x14ac:dyDescent="0.25">
      <c r="A41" s="242"/>
      <c r="B41" s="242"/>
      <c r="C41" s="242"/>
      <c r="D41" s="242"/>
      <c r="E41" s="242"/>
      <c r="F41" s="242"/>
      <c r="G41" s="242"/>
      <c r="H41" s="242"/>
      <c r="I41" s="242"/>
    </row>
    <row r="47" spans="1:9" ht="46.5" customHeight="1" x14ac:dyDescent="0.25"/>
    <row r="48" spans="1:9" ht="79.5" customHeight="1" x14ac:dyDescent="0.25"/>
  </sheetData>
  <mergeCells count="34">
    <mergeCell ref="G9:I9"/>
    <mergeCell ref="A24:I24"/>
    <mergeCell ref="A25:I25"/>
    <mergeCell ref="A26:I26"/>
    <mergeCell ref="A27:I27"/>
    <mergeCell ref="A11:I11"/>
    <mergeCell ref="A13:I13"/>
    <mergeCell ref="D15:F15"/>
    <mergeCell ref="A16:I16"/>
    <mergeCell ref="A17:I17"/>
    <mergeCell ref="A28:I28"/>
    <mergeCell ref="A18:I18"/>
    <mergeCell ref="A19:I19"/>
    <mergeCell ref="A20:I20"/>
    <mergeCell ref="A22:I22"/>
    <mergeCell ref="A23:I23"/>
    <mergeCell ref="A21:I21"/>
    <mergeCell ref="A29:I29"/>
    <mergeCell ref="A41:I41"/>
    <mergeCell ref="A31:I31"/>
    <mergeCell ref="A32:I32"/>
    <mergeCell ref="A39:D39"/>
    <mergeCell ref="B40:C40"/>
    <mergeCell ref="H40:I40"/>
    <mergeCell ref="A30:I30"/>
    <mergeCell ref="A34:E34"/>
    <mergeCell ref="A35:E35"/>
    <mergeCell ref="H35:I35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view="pageLayout" zoomScale="90" zoomScaleNormal="100" zoomScalePageLayoutView="90" workbookViewId="0">
      <selection activeCell="G2" sqref="G2:K2"/>
    </sheetView>
  </sheetViews>
  <sheetFormatPr defaultRowHeight="15" x14ac:dyDescent="0.25"/>
  <cols>
    <col min="1" max="1" width="5" customWidth="1"/>
    <col min="2" max="2" width="7.140625" customWidth="1"/>
    <col min="3" max="3" width="6.7109375" customWidth="1"/>
    <col min="4" max="4" width="5.42578125" customWidth="1"/>
    <col min="5" max="5" width="9.140625" customWidth="1"/>
    <col min="6" max="6" width="6.7109375" customWidth="1"/>
    <col min="7" max="7" width="23.42578125" customWidth="1"/>
    <col min="8" max="8" width="20.7109375" hidden="1" customWidth="1"/>
    <col min="9" max="9" width="0.42578125" hidden="1" customWidth="1"/>
    <col min="10" max="10" width="15.28515625" style="57" customWidth="1"/>
    <col min="11" max="11" width="16.85546875" style="57" customWidth="1"/>
  </cols>
  <sheetData>
    <row r="1" spans="1:12" ht="66.75" customHeight="1" x14ac:dyDescent="0.25">
      <c r="A1" s="315" t="s">
        <v>141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2" ht="15" customHeight="1" x14ac:dyDescent="0.25">
      <c r="A2" s="50"/>
      <c r="B2" s="50"/>
      <c r="C2" s="50"/>
      <c r="D2" s="50"/>
      <c r="E2" s="50"/>
      <c r="F2" s="50"/>
      <c r="G2" s="316" t="s">
        <v>276</v>
      </c>
      <c r="H2" s="317"/>
      <c r="I2" s="317"/>
      <c r="J2" s="317"/>
      <c r="K2" s="317"/>
    </row>
    <row r="3" spans="1:12" ht="15.75" x14ac:dyDescent="0.25">
      <c r="A3" s="318" t="s">
        <v>80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</row>
    <row r="4" spans="1:12" ht="15" customHeight="1" x14ac:dyDescent="0.25">
      <c r="A4" s="319" t="s">
        <v>81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2" ht="15" customHeight="1" x14ac:dyDescent="0.25">
      <c r="A5" s="320" t="s">
        <v>226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</row>
    <row r="6" spans="1:12" ht="15" customHeight="1" x14ac:dyDescent="0.25">
      <c r="A6" s="320" t="s">
        <v>82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1:12" ht="15" customHeight="1" x14ac:dyDescent="0.25">
      <c r="A7" s="321" t="s">
        <v>83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2" s="1" customFormat="1" ht="134.25" customHeight="1" x14ac:dyDescent="0.25">
      <c r="A8" s="201" t="s">
        <v>84</v>
      </c>
      <c r="B8" s="322" t="s">
        <v>85</v>
      </c>
      <c r="C8" s="323"/>
      <c r="D8" s="324"/>
      <c r="E8" s="325" t="s">
        <v>86</v>
      </c>
      <c r="F8" s="326"/>
      <c r="G8" s="326"/>
      <c r="H8" s="327"/>
      <c r="I8" s="202"/>
      <c r="J8" s="203" t="s">
        <v>229</v>
      </c>
      <c r="K8" s="203" t="s">
        <v>230</v>
      </c>
    </row>
    <row r="9" spans="1:12" ht="40.5" customHeight="1" x14ac:dyDescent="0.25">
      <c r="A9" s="204">
        <v>182</v>
      </c>
      <c r="B9" s="329" t="s">
        <v>87</v>
      </c>
      <c r="C9" s="330"/>
      <c r="D9" s="330"/>
      <c r="E9" s="330"/>
      <c r="F9" s="330"/>
      <c r="G9" s="330"/>
      <c r="H9" s="205"/>
      <c r="I9" s="205"/>
      <c r="J9" s="206">
        <f>J10+J11+J12+J13</f>
        <v>1338000</v>
      </c>
      <c r="K9" s="206">
        <f>K10+K11+K12+K13</f>
        <v>1350245.68</v>
      </c>
    </row>
    <row r="10" spans="1:12" s="41" customFormat="1" ht="80.25" customHeight="1" x14ac:dyDescent="0.25">
      <c r="A10" s="207">
        <v>182</v>
      </c>
      <c r="B10" s="328" t="s">
        <v>2</v>
      </c>
      <c r="C10" s="328"/>
      <c r="D10" s="328"/>
      <c r="E10" s="267" t="s">
        <v>231</v>
      </c>
      <c r="F10" s="268"/>
      <c r="G10" s="269"/>
      <c r="H10" s="208"/>
      <c r="I10" s="208"/>
      <c r="J10" s="209">
        <v>690000</v>
      </c>
      <c r="K10" s="209">
        <v>699635.87</v>
      </c>
    </row>
    <row r="11" spans="1:12" s="41" customFormat="1" ht="100.5" customHeight="1" x14ac:dyDescent="0.25">
      <c r="A11" s="207">
        <v>182</v>
      </c>
      <c r="B11" s="288" t="s">
        <v>3</v>
      </c>
      <c r="C11" s="289"/>
      <c r="D11" s="290"/>
      <c r="E11" s="267" t="s">
        <v>4</v>
      </c>
      <c r="F11" s="268"/>
      <c r="G11" s="269"/>
      <c r="H11" s="208"/>
      <c r="I11" s="208"/>
      <c r="J11" s="209">
        <v>3000</v>
      </c>
      <c r="K11" s="209">
        <v>3654.13</v>
      </c>
    </row>
    <row r="12" spans="1:12" s="41" customFormat="1" ht="72.75" customHeight="1" x14ac:dyDescent="0.25">
      <c r="A12" s="207">
        <v>182</v>
      </c>
      <c r="B12" s="291" t="s">
        <v>5</v>
      </c>
      <c r="C12" s="292"/>
      <c r="D12" s="293"/>
      <c r="E12" s="267" t="s">
        <v>6</v>
      </c>
      <c r="F12" s="268"/>
      <c r="G12" s="269"/>
      <c r="H12" s="210"/>
      <c r="I12" s="210"/>
      <c r="J12" s="209">
        <v>721000</v>
      </c>
      <c r="K12" s="209">
        <v>723128.28</v>
      </c>
    </row>
    <row r="13" spans="1:12" s="41" customFormat="1" ht="74.25" customHeight="1" x14ac:dyDescent="0.25">
      <c r="A13" s="207">
        <v>182</v>
      </c>
      <c r="B13" s="288" t="s">
        <v>7</v>
      </c>
      <c r="C13" s="289"/>
      <c r="D13" s="290"/>
      <c r="E13" s="267" t="s">
        <v>8</v>
      </c>
      <c r="F13" s="268"/>
      <c r="G13" s="269"/>
      <c r="H13" s="210"/>
      <c r="I13" s="210"/>
      <c r="J13" s="209">
        <v>-76000</v>
      </c>
      <c r="K13" s="209">
        <v>-76172.600000000006</v>
      </c>
    </row>
    <row r="14" spans="1:12" s="41" customFormat="1" ht="18.75" customHeight="1" x14ac:dyDescent="0.25">
      <c r="A14" s="211">
        <v>182</v>
      </c>
      <c r="B14" s="294" t="s">
        <v>213</v>
      </c>
      <c r="C14" s="295"/>
      <c r="D14" s="295"/>
      <c r="E14" s="295"/>
      <c r="F14" s="295"/>
      <c r="G14" s="296"/>
      <c r="H14" s="212"/>
      <c r="I14" s="212"/>
      <c r="J14" s="213">
        <f>J15+J18+J20</f>
        <v>4674725</v>
      </c>
      <c r="K14" s="213">
        <f>K15+K18+K20</f>
        <v>3468184.49</v>
      </c>
    </row>
    <row r="15" spans="1:12" s="38" customFormat="1" ht="16.5" customHeight="1" x14ac:dyDescent="0.25">
      <c r="A15" s="211">
        <v>182</v>
      </c>
      <c r="B15" s="297" t="s">
        <v>9</v>
      </c>
      <c r="C15" s="298"/>
      <c r="D15" s="299"/>
      <c r="E15" s="294" t="s">
        <v>10</v>
      </c>
      <c r="F15" s="295"/>
      <c r="G15" s="296"/>
      <c r="H15" s="214"/>
      <c r="I15" s="214"/>
      <c r="J15" s="213">
        <f>SUM(J16:J17)</f>
        <v>1200395</v>
      </c>
      <c r="K15" s="213">
        <f>SUM(K16:K17)</f>
        <v>613422.78</v>
      </c>
    </row>
    <row r="16" spans="1:12" s="41" customFormat="1" ht="95.25" customHeight="1" x14ac:dyDescent="0.25">
      <c r="A16" s="207">
        <v>182</v>
      </c>
      <c r="B16" s="264" t="s">
        <v>9</v>
      </c>
      <c r="C16" s="265"/>
      <c r="D16" s="266"/>
      <c r="E16" s="300" t="s">
        <v>225</v>
      </c>
      <c r="F16" s="301"/>
      <c r="G16" s="302"/>
      <c r="H16" s="210"/>
      <c r="I16" s="210"/>
      <c r="J16" s="209">
        <v>1200395</v>
      </c>
      <c r="K16" s="209">
        <v>613422.78</v>
      </c>
      <c r="L16" s="40"/>
    </row>
    <row r="17" spans="1:11" s="41" customFormat="1" ht="46.5" hidden="1" customHeight="1" x14ac:dyDescent="0.25">
      <c r="A17" s="207">
        <v>182</v>
      </c>
      <c r="B17" s="264" t="s">
        <v>11</v>
      </c>
      <c r="C17" s="265"/>
      <c r="D17" s="266"/>
      <c r="E17" s="303" t="s">
        <v>12</v>
      </c>
      <c r="F17" s="304"/>
      <c r="G17" s="305"/>
      <c r="H17" s="210"/>
      <c r="I17" s="210"/>
      <c r="J17" s="209">
        <v>0</v>
      </c>
      <c r="K17" s="209"/>
    </row>
    <row r="18" spans="1:11" s="38" customFormat="1" ht="24" customHeight="1" x14ac:dyDescent="0.25">
      <c r="A18" s="215">
        <v>182</v>
      </c>
      <c r="B18" s="258" t="s">
        <v>142</v>
      </c>
      <c r="C18" s="259"/>
      <c r="D18" s="260"/>
      <c r="E18" s="261" t="s">
        <v>143</v>
      </c>
      <c r="F18" s="262"/>
      <c r="G18" s="263"/>
      <c r="H18" s="216"/>
      <c r="I18" s="216"/>
      <c r="J18" s="217">
        <f>J19</f>
        <v>2217600</v>
      </c>
      <c r="K18" s="217">
        <f>K19</f>
        <v>1633060</v>
      </c>
    </row>
    <row r="19" spans="1:11" s="41" customFormat="1" ht="24.75" customHeight="1" x14ac:dyDescent="0.25">
      <c r="A19" s="218">
        <v>182</v>
      </c>
      <c r="B19" s="273" t="s">
        <v>14</v>
      </c>
      <c r="C19" s="274"/>
      <c r="D19" s="275"/>
      <c r="E19" s="276" t="s">
        <v>13</v>
      </c>
      <c r="F19" s="277"/>
      <c r="G19" s="278"/>
      <c r="H19" s="212"/>
      <c r="I19" s="212"/>
      <c r="J19" s="219">
        <v>2217600</v>
      </c>
      <c r="K19" s="219">
        <v>1633060</v>
      </c>
    </row>
    <row r="20" spans="1:11" s="41" customFormat="1" ht="26.25" customHeight="1" x14ac:dyDescent="0.25">
      <c r="A20" s="211">
        <v>182</v>
      </c>
      <c r="B20" s="279" t="s">
        <v>101</v>
      </c>
      <c r="C20" s="280"/>
      <c r="D20" s="281"/>
      <c r="E20" s="282" t="s">
        <v>102</v>
      </c>
      <c r="F20" s="283"/>
      <c r="G20" s="284"/>
      <c r="H20" s="214"/>
      <c r="I20" s="214"/>
      <c r="J20" s="213">
        <f>J21+J22+J23</f>
        <v>1256730</v>
      </c>
      <c r="K20" s="213">
        <f>K21+K22+K23</f>
        <v>1221701.71</v>
      </c>
    </row>
    <row r="21" spans="1:11" s="41" customFormat="1" ht="60.75" customHeight="1" x14ac:dyDescent="0.25">
      <c r="A21" s="207">
        <v>182</v>
      </c>
      <c r="B21" s="264" t="s">
        <v>15</v>
      </c>
      <c r="C21" s="265"/>
      <c r="D21" s="266"/>
      <c r="E21" s="267" t="s">
        <v>16</v>
      </c>
      <c r="F21" s="268"/>
      <c r="G21" s="269"/>
      <c r="H21" s="210"/>
      <c r="I21" s="210"/>
      <c r="J21" s="209">
        <v>391730</v>
      </c>
      <c r="K21" s="209">
        <v>400984.13</v>
      </c>
    </row>
    <row r="22" spans="1:11" s="41" customFormat="1" ht="42.75" customHeight="1" x14ac:dyDescent="0.25">
      <c r="A22" s="207">
        <v>182</v>
      </c>
      <c r="B22" s="264" t="s">
        <v>19</v>
      </c>
      <c r="C22" s="265"/>
      <c r="D22" s="266"/>
      <c r="E22" s="267" t="s">
        <v>17</v>
      </c>
      <c r="F22" s="268"/>
      <c r="G22" s="269"/>
      <c r="H22" s="210"/>
      <c r="I22" s="210"/>
      <c r="J22" s="209">
        <v>20000</v>
      </c>
      <c r="K22" s="209">
        <v>15481.66</v>
      </c>
    </row>
    <row r="23" spans="1:11" s="41" customFormat="1" ht="51" customHeight="1" x14ac:dyDescent="0.25">
      <c r="A23" s="207">
        <v>182</v>
      </c>
      <c r="B23" s="264" t="s">
        <v>18</v>
      </c>
      <c r="C23" s="265"/>
      <c r="D23" s="266"/>
      <c r="E23" s="267" t="s">
        <v>20</v>
      </c>
      <c r="F23" s="268"/>
      <c r="G23" s="269"/>
      <c r="H23" s="210"/>
      <c r="I23" s="210"/>
      <c r="J23" s="209">
        <v>845000</v>
      </c>
      <c r="K23" s="209">
        <v>805235.92</v>
      </c>
    </row>
    <row r="24" spans="1:11" s="41" customFormat="1" ht="45" customHeight="1" x14ac:dyDescent="0.25">
      <c r="A24" s="211">
        <v>379</v>
      </c>
      <c r="B24" s="270" t="s">
        <v>26</v>
      </c>
      <c r="C24" s="271"/>
      <c r="D24" s="271"/>
      <c r="E24" s="271"/>
      <c r="F24" s="271"/>
      <c r="G24" s="272"/>
      <c r="H24" s="212"/>
      <c r="I24" s="212"/>
      <c r="J24" s="213">
        <f>SUM(J25:J27)</f>
        <v>503874</v>
      </c>
      <c r="K24" s="213">
        <f>SUM(K25:K27)</f>
        <v>363236.89</v>
      </c>
    </row>
    <row r="25" spans="1:11" s="41" customFormat="1" ht="90" customHeight="1" x14ac:dyDescent="0.25">
      <c r="A25" s="207">
        <v>379</v>
      </c>
      <c r="B25" s="264" t="s">
        <v>227</v>
      </c>
      <c r="C25" s="265"/>
      <c r="D25" s="266"/>
      <c r="E25" s="267" t="s">
        <v>228</v>
      </c>
      <c r="F25" s="268"/>
      <c r="G25" s="269"/>
      <c r="H25" s="210"/>
      <c r="I25" s="210"/>
      <c r="J25" s="209">
        <v>120000</v>
      </c>
      <c r="K25" s="209">
        <v>120000</v>
      </c>
    </row>
    <row r="26" spans="1:11" s="41" customFormat="1" ht="94.5" customHeight="1" x14ac:dyDescent="0.25">
      <c r="A26" s="207">
        <v>379</v>
      </c>
      <c r="B26" s="264" t="s">
        <v>21</v>
      </c>
      <c r="C26" s="265"/>
      <c r="D26" s="266"/>
      <c r="E26" s="267" t="s">
        <v>22</v>
      </c>
      <c r="F26" s="268"/>
      <c r="G26" s="269"/>
      <c r="H26" s="210"/>
      <c r="I26" s="210"/>
      <c r="J26" s="209">
        <v>115200</v>
      </c>
      <c r="K26" s="209">
        <v>89562.89</v>
      </c>
    </row>
    <row r="27" spans="1:11" s="38" customFormat="1" ht="57.75" customHeight="1" x14ac:dyDescent="0.25">
      <c r="A27" s="215">
        <v>379</v>
      </c>
      <c r="B27" s="258" t="s">
        <v>160</v>
      </c>
      <c r="C27" s="259"/>
      <c r="D27" s="260"/>
      <c r="E27" s="306" t="s">
        <v>161</v>
      </c>
      <c r="F27" s="307"/>
      <c r="G27" s="308"/>
      <c r="H27" s="216"/>
      <c r="I27" s="216"/>
      <c r="J27" s="217">
        <f>SUM(J28:J35)</f>
        <v>268674</v>
      </c>
      <c r="K27" s="217">
        <f>SUM(K28:K35)</f>
        <v>153674</v>
      </c>
    </row>
    <row r="28" spans="1:11" s="41" customFormat="1" ht="48.75" customHeight="1" x14ac:dyDescent="0.25">
      <c r="A28" s="207">
        <v>379</v>
      </c>
      <c r="B28" s="264" t="s">
        <v>182</v>
      </c>
      <c r="C28" s="265"/>
      <c r="D28" s="266"/>
      <c r="E28" s="267" t="s">
        <v>183</v>
      </c>
      <c r="F28" s="268"/>
      <c r="G28" s="269"/>
      <c r="H28" s="210"/>
      <c r="I28" s="210"/>
      <c r="J28" s="209">
        <v>38604</v>
      </c>
      <c r="K28" s="209">
        <v>38604</v>
      </c>
    </row>
    <row r="29" spans="1:11" s="41" customFormat="1" ht="0.75" hidden="1" customHeight="1" x14ac:dyDescent="0.25">
      <c r="A29" s="207">
        <v>379</v>
      </c>
      <c r="B29" s="264" t="s">
        <v>164</v>
      </c>
      <c r="C29" s="265"/>
      <c r="D29" s="266"/>
      <c r="E29" s="267" t="s">
        <v>165</v>
      </c>
      <c r="F29" s="268"/>
      <c r="G29" s="269"/>
      <c r="H29" s="210"/>
      <c r="I29" s="210"/>
      <c r="J29" s="209"/>
      <c r="K29" s="209"/>
    </row>
    <row r="30" spans="1:11" s="41" customFormat="1" ht="34.5" hidden="1" customHeight="1" x14ac:dyDescent="0.25">
      <c r="A30" s="207">
        <v>379</v>
      </c>
      <c r="B30" s="264" t="s">
        <v>190</v>
      </c>
      <c r="C30" s="265"/>
      <c r="D30" s="266"/>
      <c r="E30" s="267" t="s">
        <v>191</v>
      </c>
      <c r="F30" s="268"/>
      <c r="G30" s="269"/>
      <c r="H30" s="210"/>
      <c r="I30" s="210"/>
      <c r="J30" s="209"/>
      <c r="K30" s="209"/>
    </row>
    <row r="31" spans="1:11" s="41" customFormat="1" ht="32.25" hidden="1" customHeight="1" x14ac:dyDescent="0.25">
      <c r="A31" s="207">
        <v>379</v>
      </c>
      <c r="B31" s="264" t="s">
        <v>162</v>
      </c>
      <c r="C31" s="265"/>
      <c r="D31" s="266"/>
      <c r="E31" s="267" t="s">
        <v>23</v>
      </c>
      <c r="F31" s="268"/>
      <c r="G31" s="269"/>
      <c r="H31" s="210"/>
      <c r="I31" s="210"/>
      <c r="J31" s="209"/>
      <c r="K31" s="209"/>
    </row>
    <row r="32" spans="1:11" s="41" customFormat="1" ht="63" customHeight="1" x14ac:dyDescent="0.25">
      <c r="A32" s="207">
        <v>379</v>
      </c>
      <c r="B32" s="264" t="s">
        <v>163</v>
      </c>
      <c r="C32" s="265"/>
      <c r="D32" s="266"/>
      <c r="E32" s="267" t="s">
        <v>24</v>
      </c>
      <c r="F32" s="268"/>
      <c r="G32" s="269"/>
      <c r="H32" s="210"/>
      <c r="I32" s="210"/>
      <c r="J32" s="209">
        <v>115070</v>
      </c>
      <c r="K32" s="209">
        <v>115070</v>
      </c>
    </row>
    <row r="33" spans="1:11" s="41" customFormat="1" ht="42.75" customHeight="1" x14ac:dyDescent="0.25">
      <c r="A33" s="207">
        <v>379</v>
      </c>
      <c r="B33" s="309" t="s">
        <v>188</v>
      </c>
      <c r="C33" s="310"/>
      <c r="D33" s="311"/>
      <c r="E33" s="312" t="s">
        <v>189</v>
      </c>
      <c r="F33" s="313"/>
      <c r="G33" s="314"/>
      <c r="H33" s="210"/>
      <c r="I33" s="210"/>
      <c r="J33" s="209">
        <v>115000</v>
      </c>
      <c r="K33" s="209"/>
    </row>
    <row r="34" spans="1:11" s="128" customFormat="1" ht="30.75" hidden="1" customHeight="1" x14ac:dyDescent="0.25">
      <c r="A34" s="220">
        <v>379</v>
      </c>
      <c r="B34" s="331" t="s">
        <v>186</v>
      </c>
      <c r="C34" s="332"/>
      <c r="D34" s="333"/>
      <c r="E34" s="334" t="s">
        <v>187</v>
      </c>
      <c r="F34" s="335"/>
      <c r="G34" s="336"/>
      <c r="H34" s="221"/>
      <c r="I34" s="221"/>
      <c r="J34" s="222"/>
      <c r="K34" s="222"/>
    </row>
    <row r="35" spans="1:11" s="128" customFormat="1" ht="21" hidden="1" customHeight="1" x14ac:dyDescent="0.25">
      <c r="A35" s="220">
        <v>379</v>
      </c>
      <c r="B35" s="331" t="s">
        <v>184</v>
      </c>
      <c r="C35" s="332"/>
      <c r="D35" s="333"/>
      <c r="E35" s="334" t="s">
        <v>185</v>
      </c>
      <c r="F35" s="335"/>
      <c r="G35" s="336"/>
      <c r="H35" s="221"/>
      <c r="I35" s="221"/>
      <c r="J35" s="222"/>
      <c r="K35" s="222"/>
    </row>
    <row r="36" spans="1:11" s="38" customFormat="1" ht="15.75" x14ac:dyDescent="0.25">
      <c r="A36" s="223"/>
      <c r="B36" s="285" t="s">
        <v>88</v>
      </c>
      <c r="C36" s="286"/>
      <c r="D36" s="287"/>
      <c r="E36" s="285"/>
      <c r="F36" s="286"/>
      <c r="G36" s="287"/>
      <c r="H36" s="223"/>
      <c r="I36" s="223"/>
      <c r="J36" s="217">
        <f>J9+J14+J24</f>
        <v>6516599</v>
      </c>
      <c r="K36" s="217">
        <f>K9+K14+K24</f>
        <v>5181667.0599999996</v>
      </c>
    </row>
  </sheetData>
  <mergeCells count="62">
    <mergeCell ref="B35:D35"/>
    <mergeCell ref="E35:G35"/>
    <mergeCell ref="B34:D34"/>
    <mergeCell ref="E34:G34"/>
    <mergeCell ref="B30:D30"/>
    <mergeCell ref="E30:G30"/>
    <mergeCell ref="B32:D32"/>
    <mergeCell ref="E32:G32"/>
    <mergeCell ref="B8:D8"/>
    <mergeCell ref="E8:H8"/>
    <mergeCell ref="E10:G10"/>
    <mergeCell ref="B10:D10"/>
    <mergeCell ref="B9:G9"/>
    <mergeCell ref="B27:D27"/>
    <mergeCell ref="E27:G27"/>
    <mergeCell ref="B33:D33"/>
    <mergeCell ref="E33:G33"/>
    <mergeCell ref="A1:K1"/>
    <mergeCell ref="G2:K2"/>
    <mergeCell ref="A3:K3"/>
    <mergeCell ref="A4:K4"/>
    <mergeCell ref="A5:K5"/>
    <mergeCell ref="B26:D26"/>
    <mergeCell ref="E26:G26"/>
    <mergeCell ref="A6:K6"/>
    <mergeCell ref="A7:K7"/>
    <mergeCell ref="B22:D22"/>
    <mergeCell ref="E22:G22"/>
    <mergeCell ref="B23:D23"/>
    <mergeCell ref="B28:D28"/>
    <mergeCell ref="E28:G28"/>
    <mergeCell ref="E31:G31"/>
    <mergeCell ref="B31:D31"/>
    <mergeCell ref="B29:D29"/>
    <mergeCell ref="E29:G29"/>
    <mergeCell ref="B36:D36"/>
    <mergeCell ref="E36:G36"/>
    <mergeCell ref="B11:D11"/>
    <mergeCell ref="E11:G11"/>
    <mergeCell ref="B12:D12"/>
    <mergeCell ref="E12:G12"/>
    <mergeCell ref="B13:D13"/>
    <mergeCell ref="E13:G13"/>
    <mergeCell ref="B14:G14"/>
    <mergeCell ref="B15:D15"/>
    <mergeCell ref="E15:G15"/>
    <mergeCell ref="B16:D16"/>
    <mergeCell ref="E16:G16"/>
    <mergeCell ref="B17:D17"/>
    <mergeCell ref="E17:G17"/>
    <mergeCell ref="E23:G23"/>
    <mergeCell ref="B18:D18"/>
    <mergeCell ref="E18:G18"/>
    <mergeCell ref="B25:D25"/>
    <mergeCell ref="E25:G25"/>
    <mergeCell ref="B24:G24"/>
    <mergeCell ref="B19:D19"/>
    <mergeCell ref="E19:G19"/>
    <mergeCell ref="B20:D20"/>
    <mergeCell ref="E20:G20"/>
    <mergeCell ref="B21:D21"/>
    <mergeCell ref="E21:G21"/>
  </mergeCells>
  <pageMargins left="0.5092592592592593" right="0.26515151515151514" top="0.61553030303030298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view="pageLayout" topLeftCell="A4" zoomScale="110" zoomScaleNormal="100" zoomScalePageLayoutView="110" workbookViewId="0">
      <selection activeCell="B2" sqref="B2:E2"/>
    </sheetView>
  </sheetViews>
  <sheetFormatPr defaultRowHeight="15" x14ac:dyDescent="0.25"/>
  <cols>
    <col min="1" max="1" width="22.28515625" style="63" customWidth="1"/>
    <col min="2" max="2" width="29.7109375" customWidth="1"/>
    <col min="3" max="4" width="15" style="7" customWidth="1"/>
    <col min="5" max="5" width="10.42578125" style="7" customWidth="1"/>
  </cols>
  <sheetData>
    <row r="1" spans="1:13" s="1" customFormat="1" ht="66" customHeight="1" x14ac:dyDescent="0.25">
      <c r="A1" s="61"/>
      <c r="C1" s="315" t="s">
        <v>144</v>
      </c>
      <c r="D1" s="315"/>
      <c r="E1" s="315"/>
      <c r="F1" s="104"/>
      <c r="G1" s="104"/>
      <c r="H1" s="104"/>
      <c r="I1" s="104"/>
      <c r="J1" s="104"/>
      <c r="K1" s="104"/>
      <c r="L1" s="104"/>
      <c r="M1" s="104"/>
    </row>
    <row r="2" spans="1:13" s="60" customFormat="1" x14ac:dyDescent="0.25">
      <c r="A2" s="62"/>
      <c r="B2" s="337" t="s">
        <v>276</v>
      </c>
      <c r="C2" s="338"/>
      <c r="D2" s="338"/>
      <c r="E2" s="338"/>
    </row>
    <row r="3" spans="1:13" s="1" customFormat="1" ht="28.5" customHeight="1" x14ac:dyDescent="0.25">
      <c r="A3" s="339" t="s">
        <v>232</v>
      </c>
      <c r="B3" s="339"/>
      <c r="C3" s="339"/>
      <c r="D3" s="339"/>
      <c r="E3" s="339"/>
    </row>
    <row r="4" spans="1:13" s="1" customFormat="1" ht="15" customHeight="1" x14ac:dyDescent="0.25">
      <c r="A4" s="340" t="s">
        <v>83</v>
      </c>
      <c r="B4" s="340"/>
      <c r="C4" s="340"/>
      <c r="D4" s="340"/>
      <c r="E4" s="340"/>
    </row>
    <row r="5" spans="1:13" s="1" customFormat="1" ht="48" x14ac:dyDescent="0.25">
      <c r="A5" s="66" t="s">
        <v>89</v>
      </c>
      <c r="B5" s="64" t="s">
        <v>86</v>
      </c>
      <c r="C5" s="64" t="s">
        <v>90</v>
      </c>
      <c r="D5" s="64" t="s">
        <v>233</v>
      </c>
      <c r="E5" s="64" t="s">
        <v>91</v>
      </c>
    </row>
    <row r="6" spans="1:13" s="71" customFormat="1" ht="18" customHeight="1" x14ac:dyDescent="0.2">
      <c r="A6" s="67" t="s">
        <v>149</v>
      </c>
      <c r="B6" s="52" t="s">
        <v>145</v>
      </c>
      <c r="C6" s="68">
        <v>1200395</v>
      </c>
      <c r="D6" s="69">
        <v>613422.78</v>
      </c>
      <c r="E6" s="70">
        <f>D6*100/C6</f>
        <v>51.101744009263619</v>
      </c>
    </row>
    <row r="7" spans="1:13" s="71" customFormat="1" ht="30.75" customHeight="1" x14ac:dyDescent="0.2">
      <c r="A7" s="67" t="s">
        <v>150</v>
      </c>
      <c r="B7" s="64" t="s">
        <v>146</v>
      </c>
      <c r="C7" s="68">
        <v>1338000</v>
      </c>
      <c r="D7" s="69">
        <v>1350245.68</v>
      </c>
      <c r="E7" s="70">
        <f t="shared" ref="E7:E14" si="0">D7*100/C7</f>
        <v>100.91522272047833</v>
      </c>
    </row>
    <row r="8" spans="1:13" s="71" customFormat="1" ht="15.75" customHeight="1" x14ac:dyDescent="0.2">
      <c r="A8" s="67" t="s">
        <v>151</v>
      </c>
      <c r="B8" s="52" t="s">
        <v>147</v>
      </c>
      <c r="C8" s="68">
        <v>2217600</v>
      </c>
      <c r="D8" s="69">
        <v>1633060</v>
      </c>
      <c r="E8" s="70">
        <f t="shared" si="0"/>
        <v>73.640873015873012</v>
      </c>
    </row>
    <row r="9" spans="1:13" s="72" customFormat="1" ht="14.25" customHeight="1" x14ac:dyDescent="0.2">
      <c r="A9" s="341" t="s">
        <v>152</v>
      </c>
      <c r="B9" s="105" t="s">
        <v>94</v>
      </c>
      <c r="C9" s="108">
        <f>C10+C11</f>
        <v>1256730</v>
      </c>
      <c r="D9" s="108">
        <f>D10+D11</f>
        <v>1221701.71</v>
      </c>
      <c r="E9" s="112">
        <f t="shared" si="0"/>
        <v>97.212743389590443</v>
      </c>
    </row>
    <row r="10" spans="1:13" s="72" customFormat="1" ht="15" customHeight="1" x14ac:dyDescent="0.2">
      <c r="A10" s="342"/>
      <c r="B10" s="107" t="s">
        <v>93</v>
      </c>
      <c r="C10" s="111">
        <v>391730</v>
      </c>
      <c r="D10" s="111">
        <v>400984.13</v>
      </c>
      <c r="E10" s="114">
        <f t="shared" si="0"/>
        <v>102.36237459474638</v>
      </c>
    </row>
    <row r="11" spans="1:13" s="72" customFormat="1" ht="15.75" customHeight="1" x14ac:dyDescent="0.2">
      <c r="A11" s="343"/>
      <c r="B11" s="106" t="s">
        <v>92</v>
      </c>
      <c r="C11" s="109">
        <v>865000</v>
      </c>
      <c r="D11" s="110">
        <v>820717.58</v>
      </c>
      <c r="E11" s="113">
        <f t="shared" si="0"/>
        <v>94.880645086705201</v>
      </c>
    </row>
    <row r="12" spans="1:13" s="72" customFormat="1" ht="16.5" hidden="1" customHeight="1" x14ac:dyDescent="0.2">
      <c r="A12" s="67" t="s">
        <v>153</v>
      </c>
      <c r="B12" s="52" t="s">
        <v>148</v>
      </c>
      <c r="C12" s="68">
        <v>0</v>
      </c>
      <c r="D12" s="69">
        <v>0</v>
      </c>
      <c r="E12" s="70" t="e">
        <f t="shared" si="0"/>
        <v>#DIV/0!</v>
      </c>
    </row>
    <row r="13" spans="1:13" s="72" customFormat="1" ht="36" customHeight="1" x14ac:dyDescent="0.2">
      <c r="A13" s="67" t="s">
        <v>154</v>
      </c>
      <c r="B13" s="64" t="s">
        <v>95</v>
      </c>
      <c r="C13" s="69">
        <v>235200</v>
      </c>
      <c r="D13" s="69">
        <v>209562.89</v>
      </c>
      <c r="E13" s="70">
        <f t="shared" si="0"/>
        <v>89.099868197278909</v>
      </c>
    </row>
    <row r="14" spans="1:13" s="71" customFormat="1" ht="31.5" customHeight="1" x14ac:dyDescent="0.2">
      <c r="A14" s="73" t="s">
        <v>155</v>
      </c>
      <c r="B14" s="74" t="s">
        <v>96</v>
      </c>
      <c r="C14" s="75">
        <f>C6+C7+C8+C9+C12+C13</f>
        <v>6247925</v>
      </c>
      <c r="D14" s="75">
        <f t="shared" ref="D14" si="1">D6+D7+D8+D9+D12+D13</f>
        <v>5027993.0599999996</v>
      </c>
      <c r="E14" s="76">
        <f t="shared" si="0"/>
        <v>80.474606529367747</v>
      </c>
    </row>
    <row r="15" spans="1:13" s="1" customFormat="1" ht="18" customHeight="1" x14ac:dyDescent="0.25">
      <c r="A15" s="73" t="s">
        <v>156</v>
      </c>
      <c r="B15" s="74" t="s">
        <v>157</v>
      </c>
      <c r="C15" s="75">
        <f>SUM(C16:C19)</f>
        <v>268674</v>
      </c>
      <c r="D15" s="75">
        <f>SUM(D16:D19)</f>
        <v>153674</v>
      </c>
      <c r="E15" s="76">
        <f t="shared" ref="E15:E20" si="2">D15*100/C15</f>
        <v>57.197198091367234</v>
      </c>
    </row>
    <row r="16" spans="1:13" s="1" customFormat="1" ht="22.5" customHeight="1" x14ac:dyDescent="0.25">
      <c r="A16" s="77"/>
      <c r="B16" s="78" t="s">
        <v>158</v>
      </c>
      <c r="C16" s="65">
        <v>38604</v>
      </c>
      <c r="D16" s="65">
        <v>38604</v>
      </c>
      <c r="E16" s="76">
        <f t="shared" si="2"/>
        <v>100</v>
      </c>
    </row>
    <row r="17" spans="1:5" s="1" customFormat="1" ht="0.75" hidden="1" customHeight="1" x14ac:dyDescent="0.25">
      <c r="A17" s="77"/>
      <c r="B17" s="78" t="s">
        <v>97</v>
      </c>
      <c r="C17" s="65"/>
      <c r="D17" s="65"/>
      <c r="E17" s="76" t="e">
        <f t="shared" si="2"/>
        <v>#DIV/0!</v>
      </c>
    </row>
    <row r="18" spans="1:5" x14ac:dyDescent="0.25">
      <c r="A18" s="79"/>
      <c r="B18" s="80" t="s">
        <v>98</v>
      </c>
      <c r="C18" s="56">
        <v>115070</v>
      </c>
      <c r="D18" s="56">
        <v>115070</v>
      </c>
      <c r="E18" s="76">
        <f t="shared" si="2"/>
        <v>100</v>
      </c>
    </row>
    <row r="19" spans="1:5" x14ac:dyDescent="0.25">
      <c r="A19" s="79"/>
      <c r="B19" s="80" t="s">
        <v>176</v>
      </c>
      <c r="C19" s="56">
        <v>115000</v>
      </c>
      <c r="D19" s="56"/>
      <c r="E19" s="76">
        <f t="shared" si="2"/>
        <v>0</v>
      </c>
    </row>
    <row r="20" spans="1:5" s="21" customFormat="1" ht="14.25" x14ac:dyDescent="0.2">
      <c r="A20" s="81"/>
      <c r="B20" s="59" t="s">
        <v>99</v>
      </c>
      <c r="C20" s="58">
        <f>SUM(C14,C15)</f>
        <v>6516599</v>
      </c>
      <c r="D20" s="58">
        <f>SUM(D14,D15)</f>
        <v>5181667.0599999996</v>
      </c>
      <c r="E20" s="76">
        <f t="shared" si="2"/>
        <v>79.514898185387793</v>
      </c>
    </row>
  </sheetData>
  <mergeCells count="5">
    <mergeCell ref="B2:E2"/>
    <mergeCell ref="A3:E3"/>
    <mergeCell ref="A4:E4"/>
    <mergeCell ref="A9:A11"/>
    <mergeCell ref="C1:E1"/>
  </mergeCells>
  <pageMargins left="0.7" right="0.4567307692307692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L141"/>
  <sheetViews>
    <sheetView showWhiteSpace="0" view="pageLayout" zoomScaleNormal="100" zoomScaleSheetLayoutView="140" workbookViewId="0">
      <selection activeCell="G2" sqref="G2:J2"/>
    </sheetView>
  </sheetViews>
  <sheetFormatPr defaultRowHeight="15" x14ac:dyDescent="0.25"/>
  <cols>
    <col min="1" max="1" width="7" style="7" customWidth="1"/>
    <col min="2" max="2" width="35.85546875" customWidth="1"/>
    <col min="3" max="4" width="3.7109375" style="7" customWidth="1"/>
    <col min="5" max="5" width="3.28515625" style="7" customWidth="1"/>
    <col min="6" max="6" width="2.7109375" style="9" customWidth="1"/>
    <col min="7" max="7" width="7.5703125" style="7" customWidth="1"/>
    <col min="8" max="8" width="3.5703125" style="7" customWidth="1"/>
    <col min="9" max="9" width="15.85546875" style="24" customWidth="1"/>
    <col min="10" max="10" width="13.85546875" style="7" customWidth="1"/>
    <col min="12" max="12" width="11.85546875" bestFit="1" customWidth="1"/>
  </cols>
  <sheetData>
    <row r="1" spans="1:12" s="5" customFormat="1" ht="65.25" customHeight="1" x14ac:dyDescent="0.25">
      <c r="A1" s="6"/>
      <c r="C1" s="6"/>
      <c r="D1" s="115"/>
      <c r="E1" s="115"/>
      <c r="F1" s="116"/>
      <c r="G1" s="315" t="s">
        <v>159</v>
      </c>
      <c r="H1" s="315"/>
      <c r="I1" s="315"/>
      <c r="J1" s="315"/>
      <c r="L1" s="2"/>
    </row>
    <row r="2" spans="1:12" s="5" customFormat="1" ht="18" customHeight="1" x14ac:dyDescent="0.25">
      <c r="A2" s="6"/>
      <c r="C2" s="6"/>
      <c r="D2" s="8"/>
      <c r="E2" s="8"/>
      <c r="F2" s="117"/>
      <c r="G2" s="344" t="s">
        <v>276</v>
      </c>
      <c r="H2" s="345"/>
      <c r="I2" s="345"/>
      <c r="J2" s="345"/>
      <c r="L2" s="2"/>
    </row>
    <row r="3" spans="1:12" s="5" customFormat="1" ht="29.25" customHeight="1" x14ac:dyDescent="0.25">
      <c r="A3" s="351" t="s">
        <v>234</v>
      </c>
      <c r="B3" s="351"/>
      <c r="C3" s="351"/>
      <c r="D3" s="351"/>
      <c r="E3" s="351"/>
      <c r="F3" s="351"/>
      <c r="G3" s="351"/>
      <c r="H3" s="351"/>
      <c r="I3" s="351"/>
      <c r="J3" s="351"/>
    </row>
    <row r="4" spans="1:12" s="5" customFormat="1" ht="15.75" customHeight="1" x14ac:dyDescent="0.25">
      <c r="A4" s="346" t="s">
        <v>31</v>
      </c>
      <c r="B4" s="352" t="s">
        <v>32</v>
      </c>
      <c r="C4" s="346" t="s">
        <v>33</v>
      </c>
      <c r="D4" s="346" t="s">
        <v>34</v>
      </c>
      <c r="E4" s="346" t="s">
        <v>35</v>
      </c>
      <c r="F4" s="346"/>
      <c r="G4" s="346"/>
      <c r="H4" s="346" t="s">
        <v>36</v>
      </c>
      <c r="I4" s="347" t="s">
        <v>37</v>
      </c>
      <c r="J4" s="347"/>
    </row>
    <row r="5" spans="1:12" s="5" customFormat="1" ht="92.25" customHeight="1" x14ac:dyDescent="0.25">
      <c r="A5" s="346"/>
      <c r="B5" s="353"/>
      <c r="C5" s="346"/>
      <c r="D5" s="346"/>
      <c r="E5" s="346"/>
      <c r="F5" s="346"/>
      <c r="G5" s="346"/>
      <c r="H5" s="346"/>
      <c r="I5" s="129" t="s">
        <v>235</v>
      </c>
      <c r="J5" s="130" t="s">
        <v>236</v>
      </c>
    </row>
    <row r="6" spans="1:12" s="5" customFormat="1" ht="32.25" customHeight="1" x14ac:dyDescent="0.25">
      <c r="A6" s="130">
        <v>379</v>
      </c>
      <c r="B6" s="348" t="s">
        <v>26</v>
      </c>
      <c r="C6" s="349"/>
      <c r="D6" s="349"/>
      <c r="E6" s="349"/>
      <c r="F6" s="349"/>
      <c r="G6" s="349"/>
      <c r="H6" s="349"/>
      <c r="I6" s="349"/>
      <c r="J6" s="350"/>
    </row>
    <row r="7" spans="1:12" s="11" customFormat="1" ht="39.75" customHeight="1" x14ac:dyDescent="0.2">
      <c r="A7" s="131">
        <v>379</v>
      </c>
      <c r="B7" s="132" t="s">
        <v>27</v>
      </c>
      <c r="C7" s="133" t="s">
        <v>29</v>
      </c>
      <c r="D7" s="133" t="s">
        <v>28</v>
      </c>
      <c r="E7" s="131"/>
      <c r="F7" s="133"/>
      <c r="G7" s="131"/>
      <c r="H7" s="131"/>
      <c r="I7" s="134">
        <f>I8</f>
        <v>672000</v>
      </c>
      <c r="J7" s="134">
        <f>J8</f>
        <v>671500.69</v>
      </c>
      <c r="K7" s="26"/>
      <c r="L7" s="26"/>
    </row>
    <row r="8" spans="1:12" s="12" customFormat="1" ht="78.75" customHeight="1" x14ac:dyDescent="0.25">
      <c r="A8" s="135">
        <v>379</v>
      </c>
      <c r="B8" s="136" t="s">
        <v>200</v>
      </c>
      <c r="C8" s="137" t="s">
        <v>29</v>
      </c>
      <c r="D8" s="137" t="s">
        <v>28</v>
      </c>
      <c r="E8" s="135">
        <v>12</v>
      </c>
      <c r="F8" s="137">
        <v>0</v>
      </c>
      <c r="G8" s="135" t="s">
        <v>30</v>
      </c>
      <c r="H8" s="135"/>
      <c r="I8" s="138">
        <f>I9</f>
        <v>672000</v>
      </c>
      <c r="J8" s="138">
        <f>J9</f>
        <v>671500.69</v>
      </c>
      <c r="K8" s="27"/>
      <c r="L8" s="27"/>
    </row>
    <row r="9" spans="1:12" s="12" customFormat="1" ht="51.75" customHeight="1" x14ac:dyDescent="0.25">
      <c r="A9" s="139">
        <v>379</v>
      </c>
      <c r="B9" s="140" t="s">
        <v>39</v>
      </c>
      <c r="C9" s="141" t="s">
        <v>29</v>
      </c>
      <c r="D9" s="141" t="s">
        <v>28</v>
      </c>
      <c r="E9" s="139">
        <v>12</v>
      </c>
      <c r="F9" s="141">
        <v>0</v>
      </c>
      <c r="G9" s="139" t="s">
        <v>30</v>
      </c>
      <c r="H9" s="139">
        <v>120</v>
      </c>
      <c r="I9" s="142">
        <v>672000</v>
      </c>
      <c r="J9" s="142">
        <v>671500.69</v>
      </c>
      <c r="K9" s="27"/>
      <c r="L9" s="27"/>
    </row>
    <row r="10" spans="1:12" s="5" customFormat="1" ht="0.75" customHeight="1" x14ac:dyDescent="0.25">
      <c r="A10" s="139">
        <v>379</v>
      </c>
      <c r="B10" s="140" t="s">
        <v>208</v>
      </c>
      <c r="C10" s="141" t="s">
        <v>29</v>
      </c>
      <c r="D10" s="141" t="s">
        <v>28</v>
      </c>
      <c r="E10" s="139">
        <v>12</v>
      </c>
      <c r="F10" s="141" t="s">
        <v>210</v>
      </c>
      <c r="G10" s="139" t="s">
        <v>30</v>
      </c>
      <c r="H10" s="139">
        <v>320</v>
      </c>
      <c r="I10" s="142"/>
      <c r="J10" s="142"/>
      <c r="K10" s="27"/>
      <c r="L10" s="27"/>
    </row>
    <row r="11" spans="1:12" s="11" customFormat="1" ht="57" customHeight="1" x14ac:dyDescent="0.2">
      <c r="A11" s="131">
        <v>379</v>
      </c>
      <c r="B11" s="132" t="s">
        <v>100</v>
      </c>
      <c r="C11" s="133" t="s">
        <v>29</v>
      </c>
      <c r="D11" s="133" t="s">
        <v>40</v>
      </c>
      <c r="E11" s="131"/>
      <c r="F11" s="133"/>
      <c r="G11" s="131"/>
      <c r="H11" s="131"/>
      <c r="I11" s="143">
        <f>I12+I17</f>
        <v>1513334.59</v>
      </c>
      <c r="J11" s="143">
        <f>J12+J17</f>
        <v>1486772.58</v>
      </c>
      <c r="K11" s="26"/>
      <c r="L11" s="26"/>
    </row>
    <row r="12" spans="1:12" s="5" customFormat="1" ht="81" customHeight="1" x14ac:dyDescent="0.25">
      <c r="A12" s="135">
        <v>379</v>
      </c>
      <c r="B12" s="136" t="s">
        <v>200</v>
      </c>
      <c r="C12" s="137" t="s">
        <v>29</v>
      </c>
      <c r="D12" s="137" t="s">
        <v>40</v>
      </c>
      <c r="E12" s="135">
        <v>12</v>
      </c>
      <c r="F12" s="137">
        <v>0</v>
      </c>
      <c r="G12" s="135" t="s">
        <v>30</v>
      </c>
      <c r="H12" s="135"/>
      <c r="I12" s="144">
        <f>SUM(I13:I15)</f>
        <v>1513334.59</v>
      </c>
      <c r="J12" s="144">
        <f>SUM(J13:J15)</f>
        <v>1486772.58</v>
      </c>
    </row>
    <row r="13" spans="1:12" s="5" customFormat="1" ht="32.25" customHeight="1" x14ac:dyDescent="0.25">
      <c r="A13" s="139">
        <v>379</v>
      </c>
      <c r="B13" s="145" t="s">
        <v>42</v>
      </c>
      <c r="C13" s="141" t="s">
        <v>29</v>
      </c>
      <c r="D13" s="141" t="s">
        <v>40</v>
      </c>
      <c r="E13" s="139">
        <v>12</v>
      </c>
      <c r="F13" s="141">
        <v>0</v>
      </c>
      <c r="G13" s="139" t="s">
        <v>30</v>
      </c>
      <c r="H13" s="139">
        <v>120</v>
      </c>
      <c r="I13" s="142">
        <v>1324003</v>
      </c>
      <c r="J13" s="146">
        <v>1307702</v>
      </c>
    </row>
    <row r="14" spans="1:12" s="5" customFormat="1" ht="74.25" customHeight="1" x14ac:dyDescent="0.25">
      <c r="A14" s="139">
        <v>379</v>
      </c>
      <c r="B14" s="145" t="s">
        <v>41</v>
      </c>
      <c r="C14" s="141" t="s">
        <v>29</v>
      </c>
      <c r="D14" s="141" t="s">
        <v>40</v>
      </c>
      <c r="E14" s="139">
        <v>12</v>
      </c>
      <c r="F14" s="141">
        <v>0</v>
      </c>
      <c r="G14" s="139" t="s">
        <v>30</v>
      </c>
      <c r="H14" s="139">
        <v>240</v>
      </c>
      <c r="I14" s="142">
        <v>189331.59</v>
      </c>
      <c r="J14" s="146">
        <v>179070.58</v>
      </c>
    </row>
    <row r="15" spans="1:12" s="5" customFormat="1" ht="24" hidden="1" customHeight="1" x14ac:dyDescent="0.25">
      <c r="A15" s="139">
        <v>379</v>
      </c>
      <c r="B15" s="145" t="s">
        <v>43</v>
      </c>
      <c r="C15" s="141" t="s">
        <v>29</v>
      </c>
      <c r="D15" s="141" t="s">
        <v>40</v>
      </c>
      <c r="E15" s="139">
        <v>12</v>
      </c>
      <c r="F15" s="141">
        <v>0</v>
      </c>
      <c r="G15" s="139" t="s">
        <v>30</v>
      </c>
      <c r="H15" s="139">
        <v>850</v>
      </c>
      <c r="I15" s="142"/>
      <c r="J15" s="146"/>
    </row>
    <row r="16" spans="1:12" s="3" customFormat="1" ht="16.5" hidden="1" customHeight="1" x14ac:dyDescent="0.2">
      <c r="A16" s="131">
        <v>379</v>
      </c>
      <c r="B16" s="147" t="s">
        <v>193</v>
      </c>
      <c r="C16" s="133" t="s">
        <v>29</v>
      </c>
      <c r="D16" s="133" t="s">
        <v>140</v>
      </c>
      <c r="E16" s="131"/>
      <c r="F16" s="133"/>
      <c r="G16" s="131"/>
      <c r="H16" s="131"/>
      <c r="I16" s="134"/>
      <c r="J16" s="143"/>
    </row>
    <row r="17" spans="1:11" s="5" customFormat="1" ht="0.75" hidden="1" customHeight="1" x14ac:dyDescent="0.25">
      <c r="A17" s="135">
        <v>379</v>
      </c>
      <c r="B17" s="148" t="s">
        <v>220</v>
      </c>
      <c r="C17" s="137" t="s">
        <v>29</v>
      </c>
      <c r="D17" s="137" t="s">
        <v>65</v>
      </c>
      <c r="E17" s="135">
        <v>13</v>
      </c>
      <c r="F17" s="137">
        <v>0</v>
      </c>
      <c r="G17" s="135" t="s">
        <v>30</v>
      </c>
      <c r="H17" s="135"/>
      <c r="I17" s="138">
        <f>I18</f>
        <v>0</v>
      </c>
      <c r="J17" s="138">
        <f>J18</f>
        <v>0</v>
      </c>
    </row>
    <row r="18" spans="1:11" s="5" customFormat="1" ht="36" hidden="1" customHeight="1" x14ac:dyDescent="0.25">
      <c r="A18" s="139">
        <v>379</v>
      </c>
      <c r="B18" s="145" t="s">
        <v>41</v>
      </c>
      <c r="C18" s="141" t="s">
        <v>29</v>
      </c>
      <c r="D18" s="141" t="s">
        <v>65</v>
      </c>
      <c r="E18" s="139">
        <v>13</v>
      </c>
      <c r="F18" s="141">
        <v>0</v>
      </c>
      <c r="G18" s="139" t="s">
        <v>30</v>
      </c>
      <c r="H18" s="139">
        <v>240</v>
      </c>
      <c r="I18" s="142"/>
      <c r="J18" s="146"/>
    </row>
    <row r="19" spans="1:11" s="3" customFormat="1" ht="14.25" x14ac:dyDescent="0.2">
      <c r="A19" s="131">
        <v>379</v>
      </c>
      <c r="B19" s="147" t="s">
        <v>44</v>
      </c>
      <c r="C19" s="133" t="s">
        <v>29</v>
      </c>
      <c r="D19" s="133" t="s">
        <v>45</v>
      </c>
      <c r="E19" s="131"/>
      <c r="F19" s="133"/>
      <c r="G19" s="131"/>
      <c r="H19" s="131"/>
      <c r="I19" s="134">
        <f>I20</f>
        <v>5000</v>
      </c>
      <c r="J19" s="143">
        <f>J20</f>
        <v>0</v>
      </c>
    </row>
    <row r="20" spans="1:11" s="5" customFormat="1" ht="25.5" customHeight="1" x14ac:dyDescent="0.25">
      <c r="A20" s="135">
        <v>379</v>
      </c>
      <c r="B20" s="148" t="s">
        <v>38</v>
      </c>
      <c r="C20" s="137" t="s">
        <v>29</v>
      </c>
      <c r="D20" s="137" t="s">
        <v>45</v>
      </c>
      <c r="E20" s="135">
        <v>99</v>
      </c>
      <c r="F20" s="137">
        <v>0</v>
      </c>
      <c r="G20" s="135" t="s">
        <v>30</v>
      </c>
      <c r="H20" s="135"/>
      <c r="I20" s="138">
        <f>I21</f>
        <v>5000</v>
      </c>
      <c r="J20" s="149">
        <f>J21</f>
        <v>0</v>
      </c>
    </row>
    <row r="21" spans="1:11" s="5" customFormat="1" x14ac:dyDescent="0.25">
      <c r="A21" s="139">
        <v>379</v>
      </c>
      <c r="B21" s="150" t="s">
        <v>46</v>
      </c>
      <c r="C21" s="141" t="s">
        <v>29</v>
      </c>
      <c r="D21" s="141" t="s">
        <v>45</v>
      </c>
      <c r="E21" s="139">
        <v>99</v>
      </c>
      <c r="F21" s="141">
        <v>0</v>
      </c>
      <c r="G21" s="139" t="s">
        <v>30</v>
      </c>
      <c r="H21" s="139">
        <v>870</v>
      </c>
      <c r="I21" s="142">
        <v>5000</v>
      </c>
      <c r="J21" s="151">
        <v>0</v>
      </c>
    </row>
    <row r="22" spans="1:11" s="3" customFormat="1" ht="14.25" x14ac:dyDescent="0.2">
      <c r="A22" s="131">
        <v>379</v>
      </c>
      <c r="B22" s="152" t="s">
        <v>47</v>
      </c>
      <c r="C22" s="133" t="s">
        <v>29</v>
      </c>
      <c r="D22" s="133" t="s">
        <v>48</v>
      </c>
      <c r="E22" s="131"/>
      <c r="F22" s="133"/>
      <c r="G22" s="131"/>
      <c r="H22" s="131"/>
      <c r="I22" s="134">
        <f>I23+I25+I27</f>
        <v>88870</v>
      </c>
      <c r="J22" s="134">
        <f>J23+J25+J27</f>
        <v>88820</v>
      </c>
    </row>
    <row r="23" spans="1:11" s="5" customFormat="1" ht="70.5" customHeight="1" x14ac:dyDescent="0.25">
      <c r="A23" s="135">
        <v>379</v>
      </c>
      <c r="B23" s="148" t="s">
        <v>214</v>
      </c>
      <c r="C23" s="137" t="s">
        <v>29</v>
      </c>
      <c r="D23" s="137" t="s">
        <v>48</v>
      </c>
      <c r="E23" s="137" t="s">
        <v>55</v>
      </c>
      <c r="F23" s="137">
        <v>0</v>
      </c>
      <c r="G23" s="135" t="s">
        <v>30</v>
      </c>
      <c r="H23" s="135"/>
      <c r="I23" s="138">
        <f>I24</f>
        <v>18700</v>
      </c>
      <c r="J23" s="138">
        <f>J24</f>
        <v>18650</v>
      </c>
    </row>
    <row r="24" spans="1:11" s="5" customFormat="1" ht="70.5" customHeight="1" x14ac:dyDescent="0.25">
      <c r="A24" s="139">
        <v>379</v>
      </c>
      <c r="B24" s="145" t="s">
        <v>41</v>
      </c>
      <c r="C24" s="141" t="s">
        <v>29</v>
      </c>
      <c r="D24" s="141" t="s">
        <v>48</v>
      </c>
      <c r="E24" s="141" t="s">
        <v>55</v>
      </c>
      <c r="F24" s="141">
        <v>0</v>
      </c>
      <c r="G24" s="139" t="s">
        <v>30</v>
      </c>
      <c r="H24" s="139">
        <v>240</v>
      </c>
      <c r="I24" s="153">
        <v>18700</v>
      </c>
      <c r="J24" s="146">
        <v>18650</v>
      </c>
    </row>
    <row r="25" spans="1:11" s="5" customFormat="1" ht="54" customHeight="1" x14ac:dyDescent="0.25">
      <c r="A25" s="135">
        <v>379</v>
      </c>
      <c r="B25" s="148" t="s">
        <v>216</v>
      </c>
      <c r="C25" s="137" t="s">
        <v>29</v>
      </c>
      <c r="D25" s="137" t="s">
        <v>48</v>
      </c>
      <c r="E25" s="137" t="s">
        <v>49</v>
      </c>
      <c r="F25" s="137">
        <v>0</v>
      </c>
      <c r="G25" s="135" t="s">
        <v>30</v>
      </c>
      <c r="H25" s="135"/>
      <c r="I25" s="224">
        <f>I26</f>
        <v>58500</v>
      </c>
      <c r="J25" s="224">
        <f>J26</f>
        <v>58500</v>
      </c>
      <c r="K25" s="5" t="s">
        <v>192</v>
      </c>
    </row>
    <row r="26" spans="1:11" s="5" customFormat="1" ht="54" customHeight="1" x14ac:dyDescent="0.25">
      <c r="A26" s="139">
        <v>379</v>
      </c>
      <c r="B26" s="145" t="s">
        <v>41</v>
      </c>
      <c r="C26" s="141" t="s">
        <v>29</v>
      </c>
      <c r="D26" s="141" t="s">
        <v>48</v>
      </c>
      <c r="E26" s="141" t="s">
        <v>49</v>
      </c>
      <c r="F26" s="141">
        <v>0</v>
      </c>
      <c r="G26" s="139" t="s">
        <v>30</v>
      </c>
      <c r="H26" s="139">
        <v>240</v>
      </c>
      <c r="I26" s="153">
        <v>58500</v>
      </c>
      <c r="J26" s="146">
        <v>58500</v>
      </c>
    </row>
    <row r="27" spans="1:11" s="5" customFormat="1" ht="88.5" customHeight="1" x14ac:dyDescent="0.25">
      <c r="A27" s="135">
        <v>379</v>
      </c>
      <c r="B27" s="136" t="s">
        <v>200</v>
      </c>
      <c r="C27" s="137" t="s">
        <v>29</v>
      </c>
      <c r="D27" s="137" t="s">
        <v>48</v>
      </c>
      <c r="E27" s="137" t="s">
        <v>166</v>
      </c>
      <c r="F27" s="137">
        <v>0</v>
      </c>
      <c r="G27" s="135" t="s">
        <v>30</v>
      </c>
      <c r="H27" s="135"/>
      <c r="I27" s="138">
        <f>I28</f>
        <v>11670</v>
      </c>
      <c r="J27" s="138">
        <f>J28</f>
        <v>11670</v>
      </c>
    </row>
    <row r="28" spans="1:11" s="5" customFormat="1" ht="37.5" customHeight="1" x14ac:dyDescent="0.25">
      <c r="A28" s="139">
        <v>379</v>
      </c>
      <c r="B28" s="145" t="s">
        <v>41</v>
      </c>
      <c r="C28" s="141" t="s">
        <v>29</v>
      </c>
      <c r="D28" s="141" t="s">
        <v>48</v>
      </c>
      <c r="E28" s="141" t="s">
        <v>166</v>
      </c>
      <c r="F28" s="141">
        <v>0</v>
      </c>
      <c r="G28" s="139" t="s">
        <v>30</v>
      </c>
      <c r="H28" s="139">
        <v>240</v>
      </c>
      <c r="I28" s="153">
        <v>11670</v>
      </c>
      <c r="J28" s="146">
        <v>11670</v>
      </c>
    </row>
    <row r="29" spans="1:11" s="5" customFormat="1" ht="82.5" hidden="1" customHeight="1" x14ac:dyDescent="0.25">
      <c r="A29" s="135">
        <v>379</v>
      </c>
      <c r="B29" s="148" t="s">
        <v>215</v>
      </c>
      <c r="C29" s="137" t="s">
        <v>29</v>
      </c>
      <c r="D29" s="137" t="s">
        <v>48</v>
      </c>
      <c r="E29" s="137" t="s">
        <v>65</v>
      </c>
      <c r="F29" s="137">
        <v>0</v>
      </c>
      <c r="G29" s="135" t="s">
        <v>30</v>
      </c>
      <c r="H29" s="135"/>
      <c r="I29" s="138">
        <f>I30</f>
        <v>0</v>
      </c>
      <c r="J29" s="138">
        <f>J30</f>
        <v>12080</v>
      </c>
    </row>
    <row r="30" spans="1:11" s="5" customFormat="1" ht="60.75" hidden="1" customHeight="1" x14ac:dyDescent="0.25">
      <c r="A30" s="139">
        <v>379</v>
      </c>
      <c r="B30" s="145" t="s">
        <v>41</v>
      </c>
      <c r="C30" s="141" t="s">
        <v>29</v>
      </c>
      <c r="D30" s="141" t="s">
        <v>48</v>
      </c>
      <c r="E30" s="141" t="s">
        <v>65</v>
      </c>
      <c r="F30" s="141">
        <v>0</v>
      </c>
      <c r="G30" s="139" t="s">
        <v>30</v>
      </c>
      <c r="H30" s="139">
        <v>240</v>
      </c>
      <c r="I30" s="153"/>
      <c r="J30" s="146">
        <v>12080</v>
      </c>
    </row>
    <row r="31" spans="1:11" s="22" customFormat="1" ht="54.75" hidden="1" customHeight="1" x14ac:dyDescent="0.25">
      <c r="A31" s="154">
        <v>379</v>
      </c>
      <c r="B31" s="136" t="s">
        <v>200</v>
      </c>
      <c r="C31" s="155" t="s">
        <v>29</v>
      </c>
      <c r="D31" s="155" t="s">
        <v>48</v>
      </c>
      <c r="E31" s="155" t="s">
        <v>166</v>
      </c>
      <c r="F31" s="155">
        <v>0</v>
      </c>
      <c r="G31" s="155" t="s">
        <v>30</v>
      </c>
      <c r="H31" s="154"/>
      <c r="I31" s="144">
        <f>I32</f>
        <v>0</v>
      </c>
      <c r="J31" s="144">
        <f>J32</f>
        <v>0</v>
      </c>
    </row>
    <row r="32" spans="1:11" s="5" customFormat="1" ht="39" hidden="1" customHeight="1" x14ac:dyDescent="0.25">
      <c r="A32" s="139">
        <v>379</v>
      </c>
      <c r="B32" s="145" t="s">
        <v>41</v>
      </c>
      <c r="C32" s="141" t="s">
        <v>29</v>
      </c>
      <c r="D32" s="141" t="s">
        <v>48</v>
      </c>
      <c r="E32" s="141" t="s">
        <v>166</v>
      </c>
      <c r="F32" s="141">
        <v>0</v>
      </c>
      <c r="G32" s="156" t="s">
        <v>30</v>
      </c>
      <c r="H32" s="139">
        <v>240</v>
      </c>
      <c r="I32" s="153"/>
      <c r="J32" s="146"/>
    </row>
    <row r="33" spans="1:10" s="5" customFormat="1" ht="36" customHeight="1" x14ac:dyDescent="0.25">
      <c r="A33" s="131">
        <v>379</v>
      </c>
      <c r="B33" s="152" t="s">
        <v>78</v>
      </c>
      <c r="C33" s="133" t="s">
        <v>28</v>
      </c>
      <c r="D33" s="133" t="s">
        <v>52</v>
      </c>
      <c r="E33" s="133"/>
      <c r="F33" s="133"/>
      <c r="G33" s="133"/>
      <c r="H33" s="131"/>
      <c r="I33" s="143">
        <f>I34</f>
        <v>115070</v>
      </c>
      <c r="J33" s="143">
        <f>J34</f>
        <v>115070</v>
      </c>
    </row>
    <row r="34" spans="1:10" s="5" customFormat="1" ht="81" customHeight="1" x14ac:dyDescent="0.25">
      <c r="A34" s="135">
        <v>379</v>
      </c>
      <c r="B34" s="136" t="s">
        <v>200</v>
      </c>
      <c r="C34" s="137" t="s">
        <v>28</v>
      </c>
      <c r="D34" s="137" t="s">
        <v>52</v>
      </c>
      <c r="E34" s="137" t="s">
        <v>50</v>
      </c>
      <c r="F34" s="137">
        <v>0</v>
      </c>
      <c r="G34" s="137" t="s">
        <v>30</v>
      </c>
      <c r="H34" s="135"/>
      <c r="I34" s="144">
        <f>I35+I36</f>
        <v>115070</v>
      </c>
      <c r="J34" s="144">
        <f>J35+J36</f>
        <v>115070</v>
      </c>
    </row>
    <row r="35" spans="1:10" s="5" customFormat="1" ht="27" customHeight="1" x14ac:dyDescent="0.25">
      <c r="A35" s="157">
        <v>379</v>
      </c>
      <c r="B35" s="158" t="s">
        <v>42</v>
      </c>
      <c r="C35" s="159" t="s">
        <v>28</v>
      </c>
      <c r="D35" s="159" t="s">
        <v>52</v>
      </c>
      <c r="E35" s="159" t="s">
        <v>166</v>
      </c>
      <c r="F35" s="159">
        <v>0</v>
      </c>
      <c r="G35" s="159" t="s">
        <v>30</v>
      </c>
      <c r="H35" s="157">
        <v>120</v>
      </c>
      <c r="I35" s="146">
        <v>101506</v>
      </c>
      <c r="J35" s="146">
        <v>101506</v>
      </c>
    </row>
    <row r="36" spans="1:10" s="5" customFormat="1" ht="39.75" customHeight="1" x14ac:dyDescent="0.25">
      <c r="A36" s="157">
        <v>379</v>
      </c>
      <c r="B36" s="145" t="s">
        <v>41</v>
      </c>
      <c r="C36" s="159" t="s">
        <v>28</v>
      </c>
      <c r="D36" s="159" t="s">
        <v>52</v>
      </c>
      <c r="E36" s="159" t="s">
        <v>166</v>
      </c>
      <c r="F36" s="159">
        <v>0</v>
      </c>
      <c r="G36" s="159" t="s">
        <v>30</v>
      </c>
      <c r="H36" s="157">
        <v>240</v>
      </c>
      <c r="I36" s="146">
        <v>13564</v>
      </c>
      <c r="J36" s="146">
        <v>13564</v>
      </c>
    </row>
    <row r="37" spans="1:10" s="3" customFormat="1" ht="39.75" customHeight="1" x14ac:dyDescent="0.2">
      <c r="A37" s="131">
        <v>379</v>
      </c>
      <c r="B37" s="152" t="s">
        <v>51</v>
      </c>
      <c r="C37" s="133" t="s">
        <v>52</v>
      </c>
      <c r="D37" s="133" t="s">
        <v>61</v>
      </c>
      <c r="E37" s="133"/>
      <c r="F37" s="133"/>
      <c r="G37" s="131"/>
      <c r="H37" s="131"/>
      <c r="I37" s="134">
        <f>I38</f>
        <v>135475</v>
      </c>
      <c r="J37" s="143">
        <f>J38</f>
        <v>135259</v>
      </c>
    </row>
    <row r="38" spans="1:10" s="5" customFormat="1" ht="75.75" customHeight="1" x14ac:dyDescent="0.25">
      <c r="A38" s="135">
        <v>379</v>
      </c>
      <c r="B38" s="148" t="s">
        <v>201</v>
      </c>
      <c r="C38" s="137" t="s">
        <v>52</v>
      </c>
      <c r="D38" s="137" t="s">
        <v>61</v>
      </c>
      <c r="E38" s="137" t="s">
        <v>54</v>
      </c>
      <c r="F38" s="137">
        <v>0</v>
      </c>
      <c r="G38" s="137" t="s">
        <v>30</v>
      </c>
      <c r="H38" s="135"/>
      <c r="I38" s="138">
        <f>I39+I40</f>
        <v>135475</v>
      </c>
      <c r="J38" s="144">
        <f>J39+J40</f>
        <v>135259</v>
      </c>
    </row>
    <row r="39" spans="1:10" s="5" customFormat="1" ht="30" customHeight="1" x14ac:dyDescent="0.25">
      <c r="A39" s="139">
        <v>379</v>
      </c>
      <c r="B39" s="145" t="s">
        <v>41</v>
      </c>
      <c r="C39" s="141" t="s">
        <v>52</v>
      </c>
      <c r="D39" s="141" t="s">
        <v>61</v>
      </c>
      <c r="E39" s="141" t="s">
        <v>54</v>
      </c>
      <c r="F39" s="141">
        <v>0</v>
      </c>
      <c r="G39" s="156" t="s">
        <v>30</v>
      </c>
      <c r="H39" s="139">
        <v>240</v>
      </c>
      <c r="I39" s="142">
        <v>55475</v>
      </c>
      <c r="J39" s="146">
        <v>55475</v>
      </c>
    </row>
    <row r="40" spans="1:10" s="5" customFormat="1" ht="44.25" customHeight="1" x14ac:dyDescent="0.25">
      <c r="A40" s="139">
        <v>379</v>
      </c>
      <c r="B40" s="145" t="s">
        <v>43</v>
      </c>
      <c r="C40" s="141" t="s">
        <v>52</v>
      </c>
      <c r="D40" s="141" t="s">
        <v>61</v>
      </c>
      <c r="E40" s="141" t="s">
        <v>54</v>
      </c>
      <c r="F40" s="141">
        <v>0</v>
      </c>
      <c r="G40" s="156" t="s">
        <v>30</v>
      </c>
      <c r="H40" s="139">
        <v>850</v>
      </c>
      <c r="I40" s="142">
        <v>80000</v>
      </c>
      <c r="J40" s="146">
        <v>79784</v>
      </c>
    </row>
    <row r="41" spans="1:10" s="3" customFormat="1" ht="0.75" hidden="1" customHeight="1" x14ac:dyDescent="0.2">
      <c r="A41" s="131">
        <v>379</v>
      </c>
      <c r="B41" s="165" t="s">
        <v>203</v>
      </c>
      <c r="C41" s="133" t="s">
        <v>52</v>
      </c>
      <c r="D41" s="133" t="s">
        <v>65</v>
      </c>
      <c r="E41" s="133"/>
      <c r="F41" s="133"/>
      <c r="G41" s="131"/>
      <c r="H41" s="131"/>
      <c r="I41" s="134">
        <f>I42</f>
        <v>0</v>
      </c>
      <c r="J41" s="143">
        <f>J42</f>
        <v>0</v>
      </c>
    </row>
    <row r="42" spans="1:10" s="5" customFormat="1" ht="29.25" hidden="1" customHeight="1" x14ac:dyDescent="0.25">
      <c r="A42" s="135">
        <v>379</v>
      </c>
      <c r="B42" s="136" t="s">
        <v>202</v>
      </c>
      <c r="C42" s="137" t="s">
        <v>52</v>
      </c>
      <c r="D42" s="137" t="s">
        <v>65</v>
      </c>
      <c r="E42" s="137" t="s">
        <v>204</v>
      </c>
      <c r="F42" s="137">
        <v>0</v>
      </c>
      <c r="G42" s="137" t="s">
        <v>30</v>
      </c>
      <c r="H42" s="135"/>
      <c r="I42" s="138">
        <f>I43</f>
        <v>0</v>
      </c>
      <c r="J42" s="144">
        <v>0</v>
      </c>
    </row>
    <row r="43" spans="1:10" s="5" customFormat="1" ht="36.75" hidden="1" customHeight="1" x14ac:dyDescent="0.25">
      <c r="A43" s="139">
        <v>379</v>
      </c>
      <c r="B43" s="145" t="s">
        <v>41</v>
      </c>
      <c r="C43" s="141" t="s">
        <v>52</v>
      </c>
      <c r="D43" s="141" t="s">
        <v>65</v>
      </c>
      <c r="E43" s="141" t="s">
        <v>204</v>
      </c>
      <c r="F43" s="141">
        <v>0</v>
      </c>
      <c r="G43" s="156" t="s">
        <v>30</v>
      </c>
      <c r="H43" s="139">
        <v>240</v>
      </c>
      <c r="I43" s="142"/>
      <c r="J43" s="146">
        <v>0</v>
      </c>
    </row>
    <row r="44" spans="1:10" s="3" customFormat="1" ht="49.5" customHeight="1" x14ac:dyDescent="0.2">
      <c r="A44" s="131">
        <v>379</v>
      </c>
      <c r="B44" s="152" t="s">
        <v>56</v>
      </c>
      <c r="C44" s="133" t="s">
        <v>40</v>
      </c>
      <c r="D44" s="133" t="s">
        <v>53</v>
      </c>
      <c r="E44" s="133"/>
      <c r="F44" s="133"/>
      <c r="G44" s="131"/>
      <c r="H44" s="131"/>
      <c r="I44" s="134">
        <f>I45</f>
        <v>2219767.46</v>
      </c>
      <c r="J44" s="134">
        <f>J45</f>
        <v>599000</v>
      </c>
    </row>
    <row r="45" spans="1:10" s="5" customFormat="1" ht="91.5" customHeight="1" x14ac:dyDescent="0.25">
      <c r="A45" s="135">
        <v>379</v>
      </c>
      <c r="B45" s="148" t="s">
        <v>237</v>
      </c>
      <c r="C45" s="137" t="s">
        <v>40</v>
      </c>
      <c r="D45" s="137" t="s">
        <v>53</v>
      </c>
      <c r="E45" s="137" t="s">
        <v>28</v>
      </c>
      <c r="F45" s="137">
        <v>0</v>
      </c>
      <c r="G45" s="137" t="s">
        <v>30</v>
      </c>
      <c r="H45" s="135"/>
      <c r="I45" s="138">
        <f>I46</f>
        <v>2219767.46</v>
      </c>
      <c r="J45" s="138">
        <f>J46</f>
        <v>599000</v>
      </c>
    </row>
    <row r="46" spans="1:10" s="5" customFormat="1" ht="47.25" customHeight="1" x14ac:dyDescent="0.25">
      <c r="A46" s="139">
        <v>379</v>
      </c>
      <c r="B46" s="145" t="s">
        <v>41</v>
      </c>
      <c r="C46" s="141" t="s">
        <v>40</v>
      </c>
      <c r="D46" s="141" t="s">
        <v>53</v>
      </c>
      <c r="E46" s="141" t="s">
        <v>28</v>
      </c>
      <c r="F46" s="141">
        <v>0</v>
      </c>
      <c r="G46" s="156" t="s">
        <v>30</v>
      </c>
      <c r="H46" s="139">
        <v>240</v>
      </c>
      <c r="I46" s="160">
        <v>2219767.46</v>
      </c>
      <c r="J46" s="146">
        <v>599000</v>
      </c>
    </row>
    <row r="47" spans="1:10" s="5" customFormat="1" ht="13.5" hidden="1" customHeight="1" x14ac:dyDescent="0.25">
      <c r="A47" s="139">
        <v>379</v>
      </c>
      <c r="B47" s="145" t="s">
        <v>66</v>
      </c>
      <c r="C47" s="141" t="s">
        <v>40</v>
      </c>
      <c r="D47" s="141" t="s">
        <v>53</v>
      </c>
      <c r="E47" s="141" t="s">
        <v>28</v>
      </c>
      <c r="F47" s="141">
        <v>0</v>
      </c>
      <c r="G47" s="156" t="s">
        <v>30</v>
      </c>
      <c r="H47" s="139">
        <v>540</v>
      </c>
      <c r="I47" s="160"/>
      <c r="J47" s="146"/>
    </row>
    <row r="48" spans="1:10" s="3" customFormat="1" ht="33" hidden="1" customHeight="1" x14ac:dyDescent="0.2">
      <c r="A48" s="131">
        <v>379</v>
      </c>
      <c r="B48" s="152" t="s">
        <v>167</v>
      </c>
      <c r="C48" s="133" t="s">
        <v>40</v>
      </c>
      <c r="D48" s="133" t="s">
        <v>166</v>
      </c>
      <c r="E48" s="133"/>
      <c r="F48" s="133"/>
      <c r="G48" s="131"/>
      <c r="H48" s="131"/>
      <c r="I48" s="134">
        <f>I49</f>
        <v>0</v>
      </c>
      <c r="J48" s="134">
        <f>J49</f>
        <v>0</v>
      </c>
    </row>
    <row r="49" spans="1:12" s="5" customFormat="1" ht="36" hidden="1" customHeight="1" x14ac:dyDescent="0.25">
      <c r="A49" s="135">
        <v>379</v>
      </c>
      <c r="B49" s="148" t="s">
        <v>196</v>
      </c>
      <c r="C49" s="137" t="s">
        <v>40</v>
      </c>
      <c r="D49" s="137" t="s">
        <v>166</v>
      </c>
      <c r="E49" s="137" t="s">
        <v>65</v>
      </c>
      <c r="F49" s="137">
        <v>0</v>
      </c>
      <c r="G49" s="137" t="s">
        <v>30</v>
      </c>
      <c r="H49" s="135"/>
      <c r="I49" s="138">
        <f>I50</f>
        <v>0</v>
      </c>
      <c r="J49" s="144">
        <f>J50</f>
        <v>0</v>
      </c>
    </row>
    <row r="50" spans="1:12" s="5" customFormat="1" ht="0.75" customHeight="1" x14ac:dyDescent="0.25">
      <c r="A50" s="139">
        <v>379</v>
      </c>
      <c r="B50" s="145" t="s">
        <v>41</v>
      </c>
      <c r="C50" s="141" t="s">
        <v>40</v>
      </c>
      <c r="D50" s="141" t="s">
        <v>166</v>
      </c>
      <c r="E50" s="141" t="s">
        <v>65</v>
      </c>
      <c r="F50" s="141">
        <v>0</v>
      </c>
      <c r="G50" s="156" t="s">
        <v>30</v>
      </c>
      <c r="H50" s="139">
        <v>240</v>
      </c>
      <c r="I50" s="142"/>
      <c r="J50" s="146"/>
    </row>
    <row r="51" spans="1:12" s="3" customFormat="1" ht="18" customHeight="1" x14ac:dyDescent="0.2">
      <c r="A51" s="131">
        <v>379</v>
      </c>
      <c r="B51" s="161" t="s">
        <v>58</v>
      </c>
      <c r="C51" s="133" t="s">
        <v>55</v>
      </c>
      <c r="D51" s="133" t="s">
        <v>28</v>
      </c>
      <c r="E51" s="133"/>
      <c r="F51" s="133"/>
      <c r="G51" s="131"/>
      <c r="H51" s="131"/>
      <c r="I51" s="134">
        <f>I52+I54</f>
        <v>161480</v>
      </c>
      <c r="J51" s="134">
        <f>J52+J54</f>
        <v>161480</v>
      </c>
    </row>
    <row r="52" spans="1:12" s="5" customFormat="1" ht="63" customHeight="1" x14ac:dyDescent="0.25">
      <c r="A52" s="135">
        <v>379</v>
      </c>
      <c r="B52" s="148" t="s">
        <v>216</v>
      </c>
      <c r="C52" s="137" t="s">
        <v>55</v>
      </c>
      <c r="D52" s="137" t="s">
        <v>28</v>
      </c>
      <c r="E52" s="137" t="s">
        <v>49</v>
      </c>
      <c r="F52" s="137">
        <v>0</v>
      </c>
      <c r="G52" s="137" t="s">
        <v>30</v>
      </c>
      <c r="H52" s="135"/>
      <c r="I52" s="138">
        <f>I53</f>
        <v>24000</v>
      </c>
      <c r="J52" s="138">
        <f>J53</f>
        <v>24000</v>
      </c>
    </row>
    <row r="53" spans="1:12" s="5" customFormat="1" ht="42.75" customHeight="1" x14ac:dyDescent="0.25">
      <c r="A53" s="139">
        <v>379</v>
      </c>
      <c r="B53" s="145" t="s">
        <v>41</v>
      </c>
      <c r="C53" s="141" t="s">
        <v>55</v>
      </c>
      <c r="D53" s="141" t="s">
        <v>28</v>
      </c>
      <c r="E53" s="141" t="s">
        <v>49</v>
      </c>
      <c r="F53" s="141">
        <v>0</v>
      </c>
      <c r="G53" s="156" t="s">
        <v>30</v>
      </c>
      <c r="H53" s="139">
        <v>240</v>
      </c>
      <c r="I53" s="142">
        <v>24000</v>
      </c>
      <c r="J53" s="146">
        <v>24000</v>
      </c>
    </row>
    <row r="54" spans="1:12" s="5" customFormat="1" ht="63" customHeight="1" x14ac:dyDescent="0.25">
      <c r="A54" s="135">
        <v>379</v>
      </c>
      <c r="B54" s="148" t="s">
        <v>217</v>
      </c>
      <c r="C54" s="137" t="s">
        <v>55</v>
      </c>
      <c r="D54" s="137" t="s">
        <v>28</v>
      </c>
      <c r="E54" s="137" t="s">
        <v>61</v>
      </c>
      <c r="F54" s="137">
        <v>0</v>
      </c>
      <c r="G54" s="137" t="s">
        <v>30</v>
      </c>
      <c r="H54" s="135"/>
      <c r="I54" s="138">
        <f>I55</f>
        <v>137480</v>
      </c>
      <c r="J54" s="138">
        <f>J55</f>
        <v>137480</v>
      </c>
    </row>
    <row r="55" spans="1:12" s="5" customFormat="1" ht="40.5" customHeight="1" x14ac:dyDescent="0.25">
      <c r="A55" s="139">
        <v>379</v>
      </c>
      <c r="B55" s="145" t="s">
        <v>41</v>
      </c>
      <c r="C55" s="141" t="s">
        <v>55</v>
      </c>
      <c r="D55" s="141" t="s">
        <v>28</v>
      </c>
      <c r="E55" s="141" t="s">
        <v>61</v>
      </c>
      <c r="F55" s="141">
        <v>0</v>
      </c>
      <c r="G55" s="156" t="s">
        <v>30</v>
      </c>
      <c r="H55" s="139">
        <v>240</v>
      </c>
      <c r="I55" s="142">
        <v>137480</v>
      </c>
      <c r="J55" s="146">
        <v>137480</v>
      </c>
    </row>
    <row r="56" spans="1:12" s="3" customFormat="1" ht="18" customHeight="1" x14ac:dyDescent="0.2">
      <c r="A56" s="131">
        <v>379</v>
      </c>
      <c r="B56" s="152" t="s">
        <v>59</v>
      </c>
      <c r="C56" s="133" t="s">
        <v>55</v>
      </c>
      <c r="D56" s="133" t="s">
        <v>52</v>
      </c>
      <c r="E56" s="133"/>
      <c r="F56" s="133"/>
      <c r="G56" s="131"/>
      <c r="H56" s="131"/>
      <c r="I56" s="162">
        <f>I57</f>
        <v>1039405.24</v>
      </c>
      <c r="J56" s="162">
        <f>J57</f>
        <v>985948.6</v>
      </c>
      <c r="L56" s="23"/>
    </row>
    <row r="57" spans="1:12" s="5" customFormat="1" ht="63.75" x14ac:dyDescent="0.25">
      <c r="A57" s="135">
        <v>379</v>
      </c>
      <c r="B57" s="163" t="s">
        <v>218</v>
      </c>
      <c r="C57" s="137" t="s">
        <v>55</v>
      </c>
      <c r="D57" s="137" t="s">
        <v>52</v>
      </c>
      <c r="E57" s="137" t="s">
        <v>29</v>
      </c>
      <c r="F57" s="137">
        <v>0</v>
      </c>
      <c r="G57" s="137" t="s">
        <v>30</v>
      </c>
      <c r="H57" s="135"/>
      <c r="I57" s="138">
        <f>I59+I58</f>
        <v>1039405.24</v>
      </c>
      <c r="J57" s="138">
        <f>J59+J58</f>
        <v>985948.6</v>
      </c>
    </row>
    <row r="58" spans="1:12" s="5" customFormat="1" ht="38.25" x14ac:dyDescent="0.25">
      <c r="A58" s="139">
        <v>379</v>
      </c>
      <c r="B58" s="145" t="s">
        <v>41</v>
      </c>
      <c r="C58" s="141" t="s">
        <v>55</v>
      </c>
      <c r="D58" s="141" t="s">
        <v>52</v>
      </c>
      <c r="E58" s="141" t="s">
        <v>29</v>
      </c>
      <c r="F58" s="141">
        <v>0</v>
      </c>
      <c r="G58" s="156" t="s">
        <v>30</v>
      </c>
      <c r="H58" s="139">
        <v>240</v>
      </c>
      <c r="I58" s="142">
        <v>1039166.87</v>
      </c>
      <c r="J58" s="146">
        <v>985710.23</v>
      </c>
    </row>
    <row r="59" spans="1:12" s="5" customFormat="1" ht="36.75" customHeight="1" x14ac:dyDescent="0.25">
      <c r="A59" s="139">
        <v>379</v>
      </c>
      <c r="B59" s="145" t="s">
        <v>43</v>
      </c>
      <c r="C59" s="141" t="s">
        <v>55</v>
      </c>
      <c r="D59" s="141" t="s">
        <v>52</v>
      </c>
      <c r="E59" s="141" t="s">
        <v>29</v>
      </c>
      <c r="F59" s="141">
        <v>0</v>
      </c>
      <c r="G59" s="156" t="s">
        <v>30</v>
      </c>
      <c r="H59" s="139">
        <v>240</v>
      </c>
      <c r="I59" s="142">
        <v>238.37</v>
      </c>
      <c r="J59" s="146">
        <v>238.37</v>
      </c>
    </row>
    <row r="60" spans="1:12" s="5" customFormat="1" ht="21" customHeight="1" x14ac:dyDescent="0.25">
      <c r="A60" s="131">
        <v>379</v>
      </c>
      <c r="B60" s="152" t="s">
        <v>60</v>
      </c>
      <c r="C60" s="133" t="s">
        <v>61</v>
      </c>
      <c r="D60" s="133" t="s">
        <v>29</v>
      </c>
      <c r="E60" s="133"/>
      <c r="F60" s="133"/>
      <c r="G60" s="131"/>
      <c r="H60" s="131"/>
      <c r="I60" s="134">
        <f>I61</f>
        <v>6903.98</v>
      </c>
      <c r="J60" s="134">
        <f>J61</f>
        <v>6903.98</v>
      </c>
    </row>
    <row r="61" spans="1:12" s="5" customFormat="1" ht="41.25" customHeight="1" x14ac:dyDescent="0.25">
      <c r="A61" s="135">
        <v>379</v>
      </c>
      <c r="B61" s="148" t="s">
        <v>62</v>
      </c>
      <c r="C61" s="137" t="s">
        <v>61</v>
      </c>
      <c r="D61" s="137" t="s">
        <v>29</v>
      </c>
      <c r="E61" s="137" t="s">
        <v>50</v>
      </c>
      <c r="F61" s="137">
        <v>0</v>
      </c>
      <c r="G61" s="137" t="s">
        <v>30</v>
      </c>
      <c r="H61" s="135"/>
      <c r="I61" s="138">
        <f>I62</f>
        <v>6903.98</v>
      </c>
      <c r="J61" s="138">
        <f>J62</f>
        <v>6903.98</v>
      </c>
    </row>
    <row r="62" spans="1:12" s="5" customFormat="1" ht="30.75" customHeight="1" x14ac:dyDescent="0.25">
      <c r="A62" s="139">
        <v>379</v>
      </c>
      <c r="B62" s="145" t="s">
        <v>63</v>
      </c>
      <c r="C62" s="141" t="s">
        <v>61</v>
      </c>
      <c r="D62" s="141" t="s">
        <v>29</v>
      </c>
      <c r="E62" s="141" t="s">
        <v>50</v>
      </c>
      <c r="F62" s="141">
        <v>0</v>
      </c>
      <c r="G62" s="156" t="s">
        <v>30</v>
      </c>
      <c r="H62" s="139">
        <v>310</v>
      </c>
      <c r="I62" s="142">
        <v>6903.98</v>
      </c>
      <c r="J62" s="146">
        <v>6903.98</v>
      </c>
    </row>
    <row r="63" spans="1:12" s="5" customFormat="1" ht="32.25" customHeight="1" x14ac:dyDescent="0.25">
      <c r="A63" s="131">
        <v>379</v>
      </c>
      <c r="B63" s="152" t="s">
        <v>238</v>
      </c>
      <c r="C63" s="133" t="s">
        <v>61</v>
      </c>
      <c r="D63" s="133" t="s">
        <v>54</v>
      </c>
      <c r="E63" s="133"/>
      <c r="F63" s="133"/>
      <c r="G63" s="131"/>
      <c r="H63" s="131"/>
      <c r="I63" s="134">
        <f>I64</f>
        <v>97730</v>
      </c>
      <c r="J63" s="143">
        <f>J64</f>
        <v>97730</v>
      </c>
    </row>
    <row r="64" spans="1:12" s="5" customFormat="1" ht="18.75" customHeight="1" x14ac:dyDescent="0.25">
      <c r="A64" s="135">
        <v>379</v>
      </c>
      <c r="B64" s="148" t="s">
        <v>239</v>
      </c>
      <c r="C64" s="137" t="s">
        <v>61</v>
      </c>
      <c r="D64" s="137" t="s">
        <v>54</v>
      </c>
      <c r="E64" s="137" t="s">
        <v>50</v>
      </c>
      <c r="F64" s="137">
        <v>0</v>
      </c>
      <c r="G64" s="137" t="s">
        <v>30</v>
      </c>
      <c r="H64" s="135"/>
      <c r="I64" s="138">
        <f>I65</f>
        <v>97730</v>
      </c>
      <c r="J64" s="144">
        <f>J65</f>
        <v>97730</v>
      </c>
    </row>
    <row r="65" spans="1:10" s="5" customFormat="1" ht="39.75" customHeight="1" x14ac:dyDescent="0.25">
      <c r="A65" s="139">
        <v>379</v>
      </c>
      <c r="B65" s="145" t="s">
        <v>240</v>
      </c>
      <c r="C65" s="141" t="s">
        <v>61</v>
      </c>
      <c r="D65" s="141" t="s">
        <v>54</v>
      </c>
      <c r="E65" s="141" t="s">
        <v>50</v>
      </c>
      <c r="F65" s="141">
        <v>0</v>
      </c>
      <c r="G65" s="156" t="s">
        <v>30</v>
      </c>
      <c r="H65" s="139">
        <v>320</v>
      </c>
      <c r="I65" s="142">
        <v>97730</v>
      </c>
      <c r="J65" s="146">
        <v>97730</v>
      </c>
    </row>
    <row r="66" spans="1:10" s="3" customFormat="1" ht="27.75" customHeight="1" x14ac:dyDescent="0.2">
      <c r="A66" s="131">
        <v>379</v>
      </c>
      <c r="B66" s="152" t="s">
        <v>177</v>
      </c>
      <c r="C66" s="133" t="s">
        <v>45</v>
      </c>
      <c r="D66" s="133" t="s">
        <v>29</v>
      </c>
      <c r="E66" s="133"/>
      <c r="F66" s="133"/>
      <c r="G66" s="131"/>
      <c r="H66" s="131"/>
      <c r="I66" s="134">
        <f>I67</f>
        <v>63277.2</v>
      </c>
      <c r="J66" s="134">
        <f>J67</f>
        <v>63277.2</v>
      </c>
    </row>
    <row r="67" spans="1:10" s="5" customFormat="1" ht="68.25" customHeight="1" x14ac:dyDescent="0.25">
      <c r="A67" s="135">
        <v>379</v>
      </c>
      <c r="B67" s="148" t="s">
        <v>219</v>
      </c>
      <c r="C67" s="137" t="s">
        <v>45</v>
      </c>
      <c r="D67" s="137" t="s">
        <v>29</v>
      </c>
      <c r="E67" s="137" t="s">
        <v>53</v>
      </c>
      <c r="F67" s="137">
        <v>0</v>
      </c>
      <c r="G67" s="137" t="s">
        <v>30</v>
      </c>
      <c r="H67" s="135"/>
      <c r="I67" s="138">
        <f>I68</f>
        <v>63277.2</v>
      </c>
      <c r="J67" s="138">
        <f>J68</f>
        <v>63277.2</v>
      </c>
    </row>
    <row r="68" spans="1:10" s="5" customFormat="1" ht="38.25" x14ac:dyDescent="0.25">
      <c r="A68" s="139">
        <v>379</v>
      </c>
      <c r="B68" s="145" t="s">
        <v>41</v>
      </c>
      <c r="C68" s="141" t="s">
        <v>45</v>
      </c>
      <c r="D68" s="141" t="s">
        <v>29</v>
      </c>
      <c r="E68" s="141" t="s">
        <v>53</v>
      </c>
      <c r="F68" s="141">
        <v>0</v>
      </c>
      <c r="G68" s="156" t="s">
        <v>30</v>
      </c>
      <c r="H68" s="139">
        <v>240</v>
      </c>
      <c r="I68" s="142">
        <v>63277.2</v>
      </c>
      <c r="J68" s="146">
        <v>63277.2</v>
      </c>
    </row>
    <row r="69" spans="1:10" s="3" customFormat="1" ht="56.25" customHeight="1" x14ac:dyDescent="0.2">
      <c r="A69" s="131">
        <v>379</v>
      </c>
      <c r="B69" s="152" t="s">
        <v>64</v>
      </c>
      <c r="C69" s="133" t="s">
        <v>65</v>
      </c>
      <c r="D69" s="133" t="s">
        <v>52</v>
      </c>
      <c r="E69" s="133"/>
      <c r="F69" s="133"/>
      <c r="G69" s="131"/>
      <c r="H69" s="131"/>
      <c r="I69" s="134">
        <f>SUM(I70,I72,I74,I76,I78,I80)</f>
        <v>1657140</v>
      </c>
      <c r="J69" s="134">
        <f>J70+J74+J76+J78+J80</f>
        <v>1455433.19</v>
      </c>
    </row>
    <row r="70" spans="1:10" s="5" customFormat="1" ht="0.75" hidden="1" customHeight="1" x14ac:dyDescent="0.25">
      <c r="A70" s="135">
        <v>379</v>
      </c>
      <c r="B70" s="163" t="s">
        <v>218</v>
      </c>
      <c r="C70" s="137" t="s">
        <v>65</v>
      </c>
      <c r="D70" s="137" t="s">
        <v>52</v>
      </c>
      <c r="E70" s="137" t="s">
        <v>29</v>
      </c>
      <c r="F70" s="137">
        <v>0</v>
      </c>
      <c r="G70" s="137" t="s">
        <v>30</v>
      </c>
      <c r="H70" s="135"/>
      <c r="I70" s="138">
        <f>I71</f>
        <v>0</v>
      </c>
      <c r="J70" s="138">
        <f>J71</f>
        <v>0</v>
      </c>
    </row>
    <row r="71" spans="1:10" s="5" customFormat="1" ht="17.25" hidden="1" customHeight="1" x14ac:dyDescent="0.25">
      <c r="A71" s="139">
        <v>379</v>
      </c>
      <c r="B71" s="145" t="s">
        <v>66</v>
      </c>
      <c r="C71" s="141" t="s">
        <v>65</v>
      </c>
      <c r="D71" s="141" t="s">
        <v>52</v>
      </c>
      <c r="E71" s="141" t="s">
        <v>29</v>
      </c>
      <c r="F71" s="141">
        <v>0</v>
      </c>
      <c r="G71" s="156" t="s">
        <v>30</v>
      </c>
      <c r="H71" s="139">
        <v>540</v>
      </c>
      <c r="I71" s="142"/>
      <c r="J71" s="146"/>
    </row>
    <row r="72" spans="1:10" s="5" customFormat="1" ht="0.75" hidden="1" customHeight="1" x14ac:dyDescent="0.25">
      <c r="A72" s="135">
        <v>379</v>
      </c>
      <c r="B72" s="148" t="s">
        <v>57</v>
      </c>
      <c r="C72" s="137" t="s">
        <v>65</v>
      </c>
      <c r="D72" s="137" t="s">
        <v>52</v>
      </c>
      <c r="E72" s="137" t="s">
        <v>28</v>
      </c>
      <c r="F72" s="137">
        <v>0</v>
      </c>
      <c r="G72" s="137" t="s">
        <v>30</v>
      </c>
      <c r="H72" s="135"/>
      <c r="I72" s="138">
        <f>I73</f>
        <v>0</v>
      </c>
      <c r="J72" s="138">
        <f>J73</f>
        <v>0</v>
      </c>
    </row>
    <row r="73" spans="1:10" s="5" customFormat="1" ht="17.25" hidden="1" customHeight="1" x14ac:dyDescent="0.25">
      <c r="A73" s="139">
        <v>379</v>
      </c>
      <c r="B73" s="145" t="s">
        <v>66</v>
      </c>
      <c r="C73" s="141" t="s">
        <v>65</v>
      </c>
      <c r="D73" s="141" t="s">
        <v>52</v>
      </c>
      <c r="E73" s="141" t="s">
        <v>28</v>
      </c>
      <c r="F73" s="141">
        <v>0</v>
      </c>
      <c r="G73" s="156" t="s">
        <v>30</v>
      </c>
      <c r="H73" s="139">
        <v>540</v>
      </c>
      <c r="I73" s="142"/>
      <c r="J73" s="146"/>
    </row>
    <row r="74" spans="1:10" s="5" customFormat="1" ht="69" customHeight="1" x14ac:dyDescent="0.25">
      <c r="A74" s="135">
        <v>379</v>
      </c>
      <c r="B74" s="148" t="s">
        <v>214</v>
      </c>
      <c r="C74" s="137" t="s">
        <v>65</v>
      </c>
      <c r="D74" s="137" t="s">
        <v>52</v>
      </c>
      <c r="E74" s="137" t="s">
        <v>55</v>
      </c>
      <c r="F74" s="137">
        <v>0</v>
      </c>
      <c r="G74" s="137" t="s">
        <v>30</v>
      </c>
      <c r="H74" s="135"/>
      <c r="I74" s="138">
        <f>I75</f>
        <v>1361146</v>
      </c>
      <c r="J74" s="144">
        <f>J75</f>
        <v>1163074.71</v>
      </c>
    </row>
    <row r="75" spans="1:10" s="5" customFormat="1" ht="26.25" customHeight="1" x14ac:dyDescent="0.25">
      <c r="A75" s="139">
        <v>379</v>
      </c>
      <c r="B75" s="145" t="s">
        <v>66</v>
      </c>
      <c r="C75" s="141" t="s">
        <v>65</v>
      </c>
      <c r="D75" s="141" t="s">
        <v>52</v>
      </c>
      <c r="E75" s="141" t="s">
        <v>55</v>
      </c>
      <c r="F75" s="141">
        <v>0</v>
      </c>
      <c r="G75" s="156" t="s">
        <v>30</v>
      </c>
      <c r="H75" s="139">
        <v>540</v>
      </c>
      <c r="I75" s="142">
        <v>1361146</v>
      </c>
      <c r="J75" s="146">
        <v>1163074.71</v>
      </c>
    </row>
    <row r="76" spans="1:10" s="5" customFormat="1" ht="76.5" customHeight="1" x14ac:dyDescent="0.25">
      <c r="A76" s="135">
        <v>379</v>
      </c>
      <c r="B76" s="148" t="s">
        <v>219</v>
      </c>
      <c r="C76" s="137" t="s">
        <v>65</v>
      </c>
      <c r="D76" s="137" t="s">
        <v>52</v>
      </c>
      <c r="E76" s="137" t="s">
        <v>53</v>
      </c>
      <c r="F76" s="137">
        <v>0</v>
      </c>
      <c r="G76" s="137" t="s">
        <v>30</v>
      </c>
      <c r="H76" s="135"/>
      <c r="I76" s="138">
        <f>I77</f>
        <v>123504</v>
      </c>
      <c r="J76" s="144">
        <f>J77</f>
        <v>119868.48</v>
      </c>
    </row>
    <row r="77" spans="1:10" s="5" customFormat="1" ht="17.25" customHeight="1" x14ac:dyDescent="0.25">
      <c r="A77" s="139">
        <v>379</v>
      </c>
      <c r="B77" s="145" t="s">
        <v>66</v>
      </c>
      <c r="C77" s="141" t="s">
        <v>65</v>
      </c>
      <c r="D77" s="141" t="s">
        <v>52</v>
      </c>
      <c r="E77" s="141" t="s">
        <v>53</v>
      </c>
      <c r="F77" s="141">
        <v>0</v>
      </c>
      <c r="G77" s="156" t="s">
        <v>30</v>
      </c>
      <c r="H77" s="139">
        <v>540</v>
      </c>
      <c r="I77" s="142">
        <v>123504</v>
      </c>
      <c r="J77" s="146">
        <v>119868.48</v>
      </c>
    </row>
    <row r="78" spans="1:10" s="5" customFormat="1" ht="75" customHeight="1" x14ac:dyDescent="0.25">
      <c r="A78" s="135">
        <v>379</v>
      </c>
      <c r="B78" s="136" t="s">
        <v>200</v>
      </c>
      <c r="C78" s="137" t="s">
        <v>65</v>
      </c>
      <c r="D78" s="137" t="s">
        <v>52</v>
      </c>
      <c r="E78" s="137" t="s">
        <v>166</v>
      </c>
      <c r="F78" s="137">
        <v>0</v>
      </c>
      <c r="G78" s="137" t="s">
        <v>30</v>
      </c>
      <c r="H78" s="135"/>
      <c r="I78" s="138">
        <f>I79</f>
        <v>172490</v>
      </c>
      <c r="J78" s="144">
        <f>J79</f>
        <v>172490</v>
      </c>
    </row>
    <row r="79" spans="1:10" s="5" customFormat="1" ht="16.5" customHeight="1" x14ac:dyDescent="0.25">
      <c r="A79" s="139">
        <v>379</v>
      </c>
      <c r="B79" s="145" t="s">
        <v>66</v>
      </c>
      <c r="C79" s="141" t="s">
        <v>65</v>
      </c>
      <c r="D79" s="141" t="s">
        <v>52</v>
      </c>
      <c r="E79" s="141" t="s">
        <v>166</v>
      </c>
      <c r="F79" s="141">
        <v>0</v>
      </c>
      <c r="G79" s="156" t="s">
        <v>30</v>
      </c>
      <c r="H79" s="139">
        <v>540</v>
      </c>
      <c r="I79" s="142">
        <v>172490</v>
      </c>
      <c r="J79" s="146">
        <v>172490</v>
      </c>
    </row>
    <row r="80" spans="1:10" s="5" customFormat="1" ht="18.75" hidden="1" customHeight="1" x14ac:dyDescent="0.25">
      <c r="A80" s="135">
        <v>379</v>
      </c>
      <c r="B80" s="148" t="s">
        <v>62</v>
      </c>
      <c r="C80" s="137" t="s">
        <v>65</v>
      </c>
      <c r="D80" s="137" t="s">
        <v>52</v>
      </c>
      <c r="E80" s="137" t="s">
        <v>50</v>
      </c>
      <c r="F80" s="137">
        <v>0</v>
      </c>
      <c r="G80" s="137" t="s">
        <v>30</v>
      </c>
      <c r="H80" s="135"/>
      <c r="I80" s="138">
        <f>I81</f>
        <v>0</v>
      </c>
      <c r="J80" s="144">
        <f>J81</f>
        <v>0</v>
      </c>
    </row>
    <row r="81" spans="1:10" s="5" customFormat="1" ht="18" hidden="1" customHeight="1" x14ac:dyDescent="0.25">
      <c r="A81" s="139">
        <v>379</v>
      </c>
      <c r="B81" s="145" t="s">
        <v>66</v>
      </c>
      <c r="C81" s="141" t="s">
        <v>65</v>
      </c>
      <c r="D81" s="141" t="s">
        <v>52</v>
      </c>
      <c r="E81" s="141" t="s">
        <v>50</v>
      </c>
      <c r="F81" s="141">
        <v>0</v>
      </c>
      <c r="G81" s="156" t="s">
        <v>30</v>
      </c>
      <c r="H81" s="139">
        <v>540</v>
      </c>
      <c r="I81" s="142"/>
      <c r="J81" s="146"/>
    </row>
    <row r="82" spans="1:10" s="5" customFormat="1" ht="18" customHeight="1" x14ac:dyDescent="0.25">
      <c r="A82" s="139"/>
      <c r="B82" s="164" t="s">
        <v>67</v>
      </c>
      <c r="C82" s="141"/>
      <c r="D82" s="141"/>
      <c r="E82" s="141"/>
      <c r="F82" s="141"/>
      <c r="G82" s="139"/>
      <c r="H82" s="139"/>
      <c r="I82" s="118">
        <f>I7+I11+I19+I22+I33+I37+I44+I48+I51+I56+I60+I63+I66+I69</f>
        <v>7775453.4700000007</v>
      </c>
      <c r="J82" s="118">
        <f>J7+J11+J19+J22+J33+J37+J44+J48+J51+J56+J60+J63+J66+J69</f>
        <v>5867195.2400000002</v>
      </c>
    </row>
    <row r="83" spans="1:10" x14ac:dyDescent="0.25">
      <c r="C83" s="9"/>
      <c r="D83" s="9"/>
      <c r="E83" s="9"/>
      <c r="J83" s="10"/>
    </row>
    <row r="84" spans="1:10" x14ac:dyDescent="0.25">
      <c r="C84" s="9"/>
      <c r="D84" s="9"/>
      <c r="E84" s="9"/>
      <c r="I84" s="25"/>
      <c r="J84" s="10"/>
    </row>
    <row r="85" spans="1:10" x14ac:dyDescent="0.25">
      <c r="C85" s="9"/>
      <c r="D85" s="9"/>
      <c r="E85" s="9"/>
      <c r="J85" s="10"/>
    </row>
    <row r="86" spans="1:10" x14ac:dyDescent="0.25">
      <c r="C86" s="9"/>
      <c r="D86" s="9"/>
      <c r="E86" s="9"/>
      <c r="J86" s="10"/>
    </row>
    <row r="87" spans="1:10" x14ac:dyDescent="0.25">
      <c r="C87" s="9"/>
      <c r="D87" s="9"/>
      <c r="E87" s="9"/>
      <c r="J87" s="10"/>
    </row>
    <row r="88" spans="1:10" x14ac:dyDescent="0.25">
      <c r="C88" s="9"/>
      <c r="D88" s="9"/>
      <c r="E88" s="9"/>
      <c r="J88" s="10"/>
    </row>
    <row r="89" spans="1:10" x14ac:dyDescent="0.25">
      <c r="C89" s="9"/>
      <c r="D89" s="9"/>
      <c r="E89" s="9"/>
      <c r="J89" s="10"/>
    </row>
    <row r="90" spans="1:10" x14ac:dyDescent="0.25">
      <c r="C90" s="9"/>
      <c r="D90" s="9"/>
      <c r="E90" s="9"/>
      <c r="J90" s="10"/>
    </row>
    <row r="91" spans="1:10" x14ac:dyDescent="0.25">
      <c r="C91" s="9"/>
      <c r="D91" s="9"/>
      <c r="E91" s="9"/>
      <c r="J91" s="10"/>
    </row>
    <row r="92" spans="1:10" x14ac:dyDescent="0.25">
      <c r="C92" s="9"/>
      <c r="D92" s="9"/>
      <c r="E92" s="9"/>
      <c r="J92" s="10"/>
    </row>
    <row r="93" spans="1:10" x14ac:dyDescent="0.25">
      <c r="C93" s="9"/>
      <c r="D93" s="9"/>
      <c r="E93" s="9"/>
      <c r="J93" s="10"/>
    </row>
    <row r="94" spans="1:10" x14ac:dyDescent="0.25">
      <c r="C94" s="9"/>
      <c r="D94" s="9"/>
      <c r="E94" s="9"/>
      <c r="J94" s="10"/>
    </row>
    <row r="95" spans="1:10" x14ac:dyDescent="0.25">
      <c r="C95" s="9"/>
      <c r="D95" s="9"/>
      <c r="E95" s="9"/>
      <c r="J95" s="10"/>
    </row>
    <row r="96" spans="1:10" x14ac:dyDescent="0.25">
      <c r="C96" s="9"/>
      <c r="D96" s="9"/>
      <c r="E96" s="9"/>
      <c r="J96" s="10"/>
    </row>
    <row r="97" spans="3:10" x14ac:dyDescent="0.25">
      <c r="C97" s="9"/>
      <c r="D97" s="9"/>
      <c r="E97" s="9"/>
      <c r="J97" s="10"/>
    </row>
    <row r="98" spans="3:10" x14ac:dyDescent="0.25">
      <c r="C98" s="9"/>
      <c r="D98" s="9"/>
      <c r="E98" s="9"/>
      <c r="J98" s="10"/>
    </row>
    <row r="99" spans="3:10" x14ac:dyDescent="0.25">
      <c r="C99" s="9"/>
      <c r="D99" s="9"/>
      <c r="E99" s="9"/>
      <c r="J99" s="10"/>
    </row>
    <row r="100" spans="3:10" x14ac:dyDescent="0.25">
      <c r="C100" s="9"/>
      <c r="D100" s="9"/>
      <c r="E100" s="9"/>
      <c r="J100" s="10"/>
    </row>
    <row r="101" spans="3:10" x14ac:dyDescent="0.25">
      <c r="C101" s="9"/>
      <c r="D101" s="9"/>
      <c r="E101" s="9"/>
      <c r="J101" s="10"/>
    </row>
    <row r="102" spans="3:10" x14ac:dyDescent="0.25">
      <c r="C102" s="9"/>
      <c r="D102" s="9"/>
      <c r="E102" s="9"/>
      <c r="J102" s="10"/>
    </row>
    <row r="103" spans="3:10" x14ac:dyDescent="0.25">
      <c r="C103" s="9"/>
      <c r="D103" s="9"/>
      <c r="E103" s="9"/>
      <c r="J103" s="10"/>
    </row>
    <row r="104" spans="3:10" x14ac:dyDescent="0.25">
      <c r="C104" s="9"/>
      <c r="D104" s="9"/>
      <c r="E104" s="9"/>
      <c r="J104" s="10"/>
    </row>
    <row r="105" spans="3:10" x14ac:dyDescent="0.25">
      <c r="C105" s="9"/>
      <c r="D105" s="9"/>
      <c r="E105" s="9"/>
      <c r="J105" s="10"/>
    </row>
    <row r="106" spans="3:10" x14ac:dyDescent="0.25">
      <c r="C106" s="9"/>
      <c r="D106" s="9"/>
      <c r="E106" s="9"/>
    </row>
    <row r="107" spans="3:10" x14ac:dyDescent="0.25">
      <c r="C107" s="9"/>
      <c r="D107" s="9"/>
      <c r="E107" s="9"/>
    </row>
    <row r="108" spans="3:10" x14ac:dyDescent="0.25">
      <c r="C108" s="9"/>
      <c r="D108" s="9"/>
      <c r="E108" s="9"/>
    </row>
    <row r="109" spans="3:10" x14ac:dyDescent="0.25">
      <c r="C109" s="9"/>
      <c r="D109" s="9"/>
      <c r="E109" s="9"/>
    </row>
    <row r="110" spans="3:10" x14ac:dyDescent="0.25">
      <c r="C110" s="9"/>
      <c r="D110" s="9"/>
      <c r="E110" s="9"/>
    </row>
    <row r="111" spans="3:10" x14ac:dyDescent="0.25">
      <c r="C111" s="9"/>
      <c r="D111" s="9"/>
      <c r="E111" s="9"/>
    </row>
    <row r="112" spans="3:10" x14ac:dyDescent="0.25">
      <c r="C112" s="9"/>
      <c r="D112" s="9"/>
      <c r="E112" s="9"/>
    </row>
    <row r="113" spans="3:5" x14ac:dyDescent="0.25">
      <c r="C113" s="9"/>
      <c r="D113" s="9"/>
      <c r="E113" s="9"/>
    </row>
    <row r="114" spans="3:5" x14ac:dyDescent="0.25">
      <c r="C114" s="9"/>
      <c r="D114" s="9"/>
      <c r="E114" s="9"/>
    </row>
    <row r="115" spans="3:5" x14ac:dyDescent="0.25">
      <c r="C115" s="9"/>
      <c r="D115" s="9"/>
      <c r="E115" s="9"/>
    </row>
    <row r="116" spans="3:5" x14ac:dyDescent="0.25">
      <c r="C116" s="9"/>
      <c r="D116" s="9"/>
      <c r="E116" s="9"/>
    </row>
    <row r="117" spans="3:5" x14ac:dyDescent="0.25">
      <c r="C117" s="9"/>
      <c r="D117" s="9"/>
      <c r="E117" s="9"/>
    </row>
    <row r="118" spans="3:5" x14ac:dyDescent="0.25">
      <c r="C118" s="9"/>
      <c r="D118" s="9"/>
      <c r="E118" s="9"/>
    </row>
    <row r="119" spans="3:5" x14ac:dyDescent="0.25">
      <c r="C119" s="9"/>
      <c r="D119" s="9"/>
      <c r="E119" s="9"/>
    </row>
    <row r="120" spans="3:5" x14ac:dyDescent="0.25">
      <c r="C120" s="9"/>
      <c r="D120" s="9"/>
      <c r="E120" s="9"/>
    </row>
    <row r="121" spans="3:5" x14ac:dyDescent="0.25">
      <c r="C121" s="9"/>
      <c r="D121" s="9"/>
      <c r="E121" s="9"/>
    </row>
    <row r="122" spans="3:5" x14ac:dyDescent="0.25">
      <c r="C122" s="9"/>
      <c r="D122" s="9"/>
      <c r="E122" s="9"/>
    </row>
    <row r="123" spans="3:5" x14ac:dyDescent="0.25">
      <c r="C123" s="9"/>
      <c r="D123" s="9"/>
      <c r="E123" s="9"/>
    </row>
    <row r="124" spans="3:5" x14ac:dyDescent="0.25">
      <c r="C124" s="9"/>
      <c r="D124" s="9"/>
      <c r="E124" s="9"/>
    </row>
    <row r="125" spans="3:5" x14ac:dyDescent="0.25">
      <c r="C125" s="9"/>
      <c r="D125" s="9"/>
      <c r="E125" s="9"/>
    </row>
    <row r="126" spans="3:5" x14ac:dyDescent="0.25">
      <c r="C126" s="9"/>
      <c r="D126" s="9"/>
      <c r="E126" s="9"/>
    </row>
    <row r="127" spans="3:5" x14ac:dyDescent="0.25">
      <c r="C127" s="9"/>
      <c r="D127" s="9"/>
      <c r="E127" s="9"/>
    </row>
    <row r="128" spans="3:5" x14ac:dyDescent="0.25">
      <c r="C128" s="9"/>
      <c r="D128" s="9"/>
      <c r="E128" s="9"/>
    </row>
    <row r="129" spans="3:5" x14ac:dyDescent="0.25">
      <c r="C129" s="9"/>
      <c r="D129" s="9"/>
      <c r="E129" s="9"/>
    </row>
    <row r="130" spans="3:5" x14ac:dyDescent="0.25">
      <c r="C130" s="9"/>
      <c r="D130" s="9"/>
      <c r="E130" s="9"/>
    </row>
    <row r="131" spans="3:5" x14ac:dyDescent="0.25">
      <c r="C131" s="9"/>
      <c r="D131" s="9"/>
      <c r="E131" s="9"/>
    </row>
    <row r="132" spans="3:5" x14ac:dyDescent="0.25">
      <c r="C132" s="9"/>
      <c r="D132" s="9"/>
      <c r="E132" s="9"/>
    </row>
    <row r="133" spans="3:5" x14ac:dyDescent="0.25">
      <c r="C133" s="9"/>
      <c r="D133" s="9"/>
      <c r="E133" s="9"/>
    </row>
    <row r="134" spans="3:5" x14ac:dyDescent="0.25">
      <c r="C134" s="9"/>
      <c r="D134" s="9"/>
      <c r="E134" s="9"/>
    </row>
    <row r="135" spans="3:5" x14ac:dyDescent="0.25">
      <c r="C135" s="9"/>
      <c r="D135" s="9"/>
      <c r="E135" s="9"/>
    </row>
    <row r="136" spans="3:5" x14ac:dyDescent="0.25">
      <c r="C136" s="9"/>
      <c r="D136" s="9"/>
      <c r="E136" s="9"/>
    </row>
    <row r="137" spans="3:5" x14ac:dyDescent="0.25">
      <c r="C137" s="9"/>
      <c r="D137" s="9"/>
      <c r="E137" s="9"/>
    </row>
    <row r="138" spans="3:5" x14ac:dyDescent="0.25">
      <c r="C138" s="9"/>
      <c r="D138" s="9"/>
      <c r="E138" s="9"/>
    </row>
    <row r="139" spans="3:5" x14ac:dyDescent="0.25">
      <c r="C139" s="9"/>
      <c r="D139" s="9"/>
      <c r="E139" s="9"/>
    </row>
    <row r="140" spans="3:5" x14ac:dyDescent="0.25">
      <c r="C140" s="9"/>
      <c r="D140" s="9"/>
      <c r="E140" s="9"/>
    </row>
    <row r="141" spans="3:5" x14ac:dyDescent="0.25">
      <c r="C141" s="9"/>
      <c r="D141" s="9"/>
      <c r="E141" s="9"/>
    </row>
  </sheetData>
  <mergeCells count="11">
    <mergeCell ref="G2:J2"/>
    <mergeCell ref="G1:J1"/>
    <mergeCell ref="H4:H5"/>
    <mergeCell ref="I4:J4"/>
    <mergeCell ref="B6:J6"/>
    <mergeCell ref="A3:J3"/>
    <mergeCell ref="A4:A5"/>
    <mergeCell ref="B4:B5"/>
    <mergeCell ref="C4:C5"/>
    <mergeCell ref="D4:D5"/>
    <mergeCell ref="E4:G5"/>
  </mergeCells>
  <pageMargins left="0.5" right="0.20032051282051283" top="0.75" bottom="0.689102564102564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E51"/>
  <sheetViews>
    <sheetView view="pageBreakPreview" zoomScale="120" zoomScaleNormal="90" zoomScaleSheetLayoutView="120" zoomScalePageLayoutView="130" workbookViewId="0">
      <selection activeCell="C2" sqref="C2:E2"/>
    </sheetView>
  </sheetViews>
  <sheetFormatPr defaultRowHeight="15" x14ac:dyDescent="0.25"/>
  <cols>
    <col min="1" max="1" width="44.5703125" customWidth="1"/>
    <col min="2" max="2" width="15.140625" customWidth="1"/>
    <col min="4" max="4" width="12" style="20" customWidth="1"/>
    <col min="5" max="5" width="11.42578125" style="20" customWidth="1"/>
  </cols>
  <sheetData>
    <row r="1" spans="1:5" ht="80.25" customHeight="1" x14ac:dyDescent="0.25">
      <c r="C1" s="354" t="s">
        <v>179</v>
      </c>
      <c r="D1" s="354"/>
      <c r="E1" s="354"/>
    </row>
    <row r="2" spans="1:5" ht="19.5" customHeight="1" x14ac:dyDescent="0.25">
      <c r="C2" s="358" t="s">
        <v>276</v>
      </c>
      <c r="D2" s="359"/>
      <c r="E2" s="359"/>
    </row>
    <row r="3" spans="1:5" ht="54.75" customHeight="1" x14ac:dyDescent="0.25">
      <c r="A3" s="351" t="s">
        <v>241</v>
      </c>
      <c r="B3" s="351"/>
      <c r="C3" s="351"/>
      <c r="D3" s="351"/>
      <c r="E3" s="351"/>
    </row>
    <row r="4" spans="1:5" x14ac:dyDescent="0.25">
      <c r="A4" s="356" t="s">
        <v>1</v>
      </c>
      <c r="B4" s="356" t="s">
        <v>35</v>
      </c>
      <c r="C4" s="356" t="s">
        <v>36</v>
      </c>
      <c r="D4" s="355" t="s">
        <v>68</v>
      </c>
      <c r="E4" s="355"/>
    </row>
    <row r="5" spans="1:5" ht="48" customHeight="1" x14ac:dyDescent="0.25">
      <c r="A5" s="357"/>
      <c r="B5" s="357"/>
      <c r="C5" s="357"/>
      <c r="D5" s="19" t="s">
        <v>229</v>
      </c>
      <c r="E5" s="75" t="s">
        <v>242</v>
      </c>
    </row>
    <row r="6" spans="1:5" ht="57.75" customHeight="1" x14ac:dyDescent="0.25">
      <c r="A6" s="166" t="s">
        <v>218</v>
      </c>
      <c r="B6" s="29" t="s">
        <v>69</v>
      </c>
      <c r="C6" s="30"/>
      <c r="D6" s="31">
        <f>D7+D8+D9</f>
        <v>1039405.24</v>
      </c>
      <c r="E6" s="31">
        <f>E7+E8+E9</f>
        <v>985948.6</v>
      </c>
    </row>
    <row r="7" spans="1:5" ht="32.25" customHeight="1" x14ac:dyDescent="0.25">
      <c r="A7" s="188" t="s">
        <v>41</v>
      </c>
      <c r="B7" s="16" t="s">
        <v>69</v>
      </c>
      <c r="C7" s="17">
        <v>240</v>
      </c>
      <c r="D7" s="103">
        <v>1039166.87</v>
      </c>
      <c r="E7" s="102">
        <v>985710.23</v>
      </c>
    </row>
    <row r="8" spans="1:5" ht="28.5" hidden="1" customHeight="1" x14ac:dyDescent="0.25">
      <c r="A8" s="13" t="s">
        <v>66</v>
      </c>
      <c r="B8" s="16" t="s">
        <v>69</v>
      </c>
      <c r="C8" s="17">
        <v>540</v>
      </c>
      <c r="D8" s="103"/>
      <c r="E8" s="102"/>
    </row>
    <row r="9" spans="1:5" ht="33.75" customHeight="1" x14ac:dyDescent="0.25">
      <c r="A9" s="175" t="s">
        <v>43</v>
      </c>
      <c r="B9" s="16" t="s">
        <v>69</v>
      </c>
      <c r="C9" s="17">
        <v>850</v>
      </c>
      <c r="D9" s="103">
        <v>238.37</v>
      </c>
      <c r="E9" s="102">
        <v>238.37</v>
      </c>
    </row>
    <row r="10" spans="1:5" ht="73.5" customHeight="1" x14ac:dyDescent="0.25">
      <c r="A10" s="167" t="s">
        <v>221</v>
      </c>
      <c r="B10" s="29" t="s">
        <v>70</v>
      </c>
      <c r="C10" s="30"/>
      <c r="D10" s="31">
        <f>D11+D12</f>
        <v>2219767.46</v>
      </c>
      <c r="E10" s="31">
        <f>E11+E12</f>
        <v>599000</v>
      </c>
    </row>
    <row r="11" spans="1:5" ht="27.75" customHeight="1" x14ac:dyDescent="0.25">
      <c r="A11" s="13" t="s">
        <v>41</v>
      </c>
      <c r="B11" s="16" t="s">
        <v>70</v>
      </c>
      <c r="C11" s="16">
        <v>240</v>
      </c>
      <c r="D11" s="103">
        <v>2219767.46</v>
      </c>
      <c r="E11" s="103">
        <v>599000</v>
      </c>
    </row>
    <row r="12" spans="1:5" ht="17.25" hidden="1" customHeight="1" x14ac:dyDescent="0.25">
      <c r="A12" s="13"/>
      <c r="B12" s="16"/>
      <c r="C12" s="17"/>
      <c r="D12" s="102"/>
      <c r="E12" s="102"/>
    </row>
    <row r="13" spans="1:5" s="21" customFormat="1" ht="75" hidden="1" customHeight="1" x14ac:dyDescent="0.2">
      <c r="A13" s="168" t="s">
        <v>205</v>
      </c>
      <c r="B13" s="32" t="s">
        <v>71</v>
      </c>
      <c r="C13" s="33"/>
      <c r="D13" s="34">
        <f>D14</f>
        <v>0</v>
      </c>
      <c r="E13" s="34">
        <f>E14</f>
        <v>0</v>
      </c>
    </row>
    <row r="14" spans="1:5" ht="26.25" hidden="1" customHeight="1" x14ac:dyDescent="0.25">
      <c r="A14" s="13" t="s">
        <v>41</v>
      </c>
      <c r="B14" s="16" t="s">
        <v>71</v>
      </c>
      <c r="C14" s="17">
        <v>240</v>
      </c>
      <c r="D14" s="102"/>
      <c r="E14" s="102"/>
    </row>
    <row r="15" spans="1:5" ht="48" customHeight="1" x14ac:dyDescent="0.25">
      <c r="A15" s="35" t="s">
        <v>214</v>
      </c>
      <c r="B15" s="29" t="s">
        <v>72</v>
      </c>
      <c r="C15" s="30"/>
      <c r="D15" s="31">
        <f>D16+D17</f>
        <v>1379846</v>
      </c>
      <c r="E15" s="31">
        <f>E16+E17</f>
        <v>1181724.71</v>
      </c>
    </row>
    <row r="16" spans="1:5" ht="26.25" customHeight="1" x14ac:dyDescent="0.25">
      <c r="A16" s="13" t="s">
        <v>41</v>
      </c>
      <c r="B16" s="16" t="s">
        <v>72</v>
      </c>
      <c r="C16" s="17">
        <v>240</v>
      </c>
      <c r="D16" s="102">
        <v>18700</v>
      </c>
      <c r="E16" s="102">
        <v>18650</v>
      </c>
    </row>
    <row r="17" spans="1:5" ht="17.25" customHeight="1" x14ac:dyDescent="0.25">
      <c r="A17" s="13" t="s">
        <v>66</v>
      </c>
      <c r="B17" s="16" t="s">
        <v>72</v>
      </c>
      <c r="C17" s="17">
        <v>540</v>
      </c>
      <c r="D17" s="102">
        <v>1361146</v>
      </c>
      <c r="E17" s="102">
        <v>1163074.71</v>
      </c>
    </row>
    <row r="18" spans="1:5" ht="62.25" customHeight="1" x14ac:dyDescent="0.25">
      <c r="A18" s="28" t="s">
        <v>206</v>
      </c>
      <c r="B18" s="29" t="s">
        <v>73</v>
      </c>
      <c r="C18" s="30"/>
      <c r="D18" s="34">
        <f>SUM(D19:D20)</f>
        <v>135475</v>
      </c>
      <c r="E18" s="34">
        <f>SUM(E19:E20)</f>
        <v>135259</v>
      </c>
    </row>
    <row r="19" spans="1:5" ht="27.75" customHeight="1" x14ac:dyDescent="0.25">
      <c r="A19" s="13" t="s">
        <v>41</v>
      </c>
      <c r="B19" s="16" t="s">
        <v>73</v>
      </c>
      <c r="C19" s="17">
        <v>240</v>
      </c>
      <c r="D19" s="102">
        <v>55475</v>
      </c>
      <c r="E19" s="102">
        <v>55475</v>
      </c>
    </row>
    <row r="20" spans="1:5" ht="15.75" customHeight="1" x14ac:dyDescent="0.25">
      <c r="A20" s="13" t="s">
        <v>43</v>
      </c>
      <c r="B20" s="16" t="s">
        <v>73</v>
      </c>
      <c r="C20" s="17">
        <v>850</v>
      </c>
      <c r="D20" s="102">
        <v>80000</v>
      </c>
      <c r="E20" s="102">
        <v>79784</v>
      </c>
    </row>
    <row r="21" spans="1:5" ht="51" customHeight="1" x14ac:dyDescent="0.25">
      <c r="A21" s="35" t="s">
        <v>222</v>
      </c>
      <c r="B21" s="29" t="s">
        <v>74</v>
      </c>
      <c r="C21" s="30"/>
      <c r="D21" s="31">
        <f>SUM(D22:D23)</f>
        <v>82500</v>
      </c>
      <c r="E21" s="31">
        <f>SUM(E22:E23)</f>
        <v>82500</v>
      </c>
    </row>
    <row r="22" spans="1:5" ht="24.75" customHeight="1" x14ac:dyDescent="0.25">
      <c r="A22" s="13" t="s">
        <v>41</v>
      </c>
      <c r="B22" s="16" t="s">
        <v>74</v>
      </c>
      <c r="C22" s="17">
        <v>240</v>
      </c>
      <c r="D22" s="189">
        <v>82500</v>
      </c>
      <c r="E22" s="102">
        <f>24000+58500</f>
        <v>82500</v>
      </c>
    </row>
    <row r="23" spans="1:5" ht="25.5" hidden="1" customHeight="1" x14ac:dyDescent="0.25">
      <c r="A23" s="13"/>
      <c r="B23" s="16"/>
      <c r="C23" s="17"/>
      <c r="D23" s="102"/>
      <c r="E23" s="102"/>
    </row>
    <row r="24" spans="1:5" ht="48.75" customHeight="1" x14ac:dyDescent="0.25">
      <c r="A24" s="35" t="s">
        <v>219</v>
      </c>
      <c r="B24" s="29" t="s">
        <v>75</v>
      </c>
      <c r="C24" s="30"/>
      <c r="D24" s="31">
        <f>SUM(D25:D26)</f>
        <v>186781.2</v>
      </c>
      <c r="E24" s="31">
        <f>SUM(E25:E26)</f>
        <v>183145.68</v>
      </c>
    </row>
    <row r="25" spans="1:5" s="41" customFormat="1" ht="24" x14ac:dyDescent="0.25">
      <c r="A25" s="46" t="s">
        <v>41</v>
      </c>
      <c r="B25" s="42" t="s">
        <v>75</v>
      </c>
      <c r="C25" s="47">
        <v>240</v>
      </c>
      <c r="D25" s="103">
        <v>63277.2</v>
      </c>
      <c r="E25" s="102">
        <v>63277.2</v>
      </c>
    </row>
    <row r="26" spans="1:5" ht="30.75" customHeight="1" x14ac:dyDescent="0.25">
      <c r="A26" s="13" t="s">
        <v>66</v>
      </c>
      <c r="B26" s="16" t="s">
        <v>75</v>
      </c>
      <c r="C26" s="17">
        <v>540</v>
      </c>
      <c r="D26" s="103">
        <v>123504</v>
      </c>
      <c r="E26" s="102">
        <v>119868.48</v>
      </c>
    </row>
    <row r="27" spans="1:5" ht="51.75" customHeight="1" x14ac:dyDescent="0.25">
      <c r="A27" s="196" t="s">
        <v>217</v>
      </c>
      <c r="B27" s="32" t="s">
        <v>223</v>
      </c>
      <c r="C27" s="30"/>
      <c r="D27" s="44">
        <f>D28</f>
        <v>137480</v>
      </c>
      <c r="E27" s="44">
        <f>E28</f>
        <v>137480</v>
      </c>
    </row>
    <row r="28" spans="1:5" ht="30.75" customHeight="1" x14ac:dyDescent="0.25">
      <c r="A28" s="46" t="s">
        <v>41</v>
      </c>
      <c r="B28" s="176" t="s">
        <v>223</v>
      </c>
      <c r="C28" s="17">
        <v>240</v>
      </c>
      <c r="D28" s="103">
        <v>137480</v>
      </c>
      <c r="E28" s="102">
        <v>137480</v>
      </c>
    </row>
    <row r="29" spans="1:5" ht="60.75" customHeight="1" x14ac:dyDescent="0.25">
      <c r="A29" s="194" t="s">
        <v>200</v>
      </c>
      <c r="B29" s="195"/>
      <c r="C29" s="30"/>
      <c r="D29" s="44">
        <f>D30+D31+D32+D33+D34</f>
        <v>2484564.59</v>
      </c>
      <c r="E29" s="44">
        <f>E30+E31+E32+E33+E34</f>
        <v>2457503.27</v>
      </c>
    </row>
    <row r="30" spans="1:5" ht="34.5" customHeight="1" x14ac:dyDescent="0.25">
      <c r="A30" s="175" t="s">
        <v>42</v>
      </c>
      <c r="B30" s="176" t="s">
        <v>207</v>
      </c>
      <c r="C30" s="177">
        <v>120</v>
      </c>
      <c r="D30" s="103">
        <v>2097509</v>
      </c>
      <c r="E30" s="102">
        <v>2080708.69</v>
      </c>
    </row>
    <row r="31" spans="1:5" ht="32.25" customHeight="1" x14ac:dyDescent="0.25">
      <c r="A31" s="175" t="s">
        <v>41</v>
      </c>
      <c r="B31" s="176" t="s">
        <v>207</v>
      </c>
      <c r="C31" s="177">
        <v>240</v>
      </c>
      <c r="D31" s="103">
        <v>214565.59</v>
      </c>
      <c r="E31" s="102">
        <f>179070.58+11670+13564</f>
        <v>204304.58</v>
      </c>
    </row>
    <row r="32" spans="1:5" ht="15.75" hidden="1" customHeight="1" x14ac:dyDescent="0.25">
      <c r="A32" s="175" t="s">
        <v>208</v>
      </c>
      <c r="B32" s="176" t="s">
        <v>207</v>
      </c>
      <c r="C32" s="177">
        <v>320</v>
      </c>
      <c r="D32" s="103"/>
      <c r="E32" s="102"/>
    </row>
    <row r="33" spans="1:5" ht="29.25" customHeight="1" x14ac:dyDescent="0.25">
      <c r="A33" s="175" t="s">
        <v>66</v>
      </c>
      <c r="B33" s="176" t="s">
        <v>207</v>
      </c>
      <c r="C33" s="177">
        <v>540</v>
      </c>
      <c r="D33" s="103">
        <v>172490</v>
      </c>
      <c r="E33" s="102">
        <v>172490</v>
      </c>
    </row>
    <row r="34" spans="1:5" s="171" customFormat="1" ht="30.75" hidden="1" customHeight="1" x14ac:dyDescent="0.2">
      <c r="A34" s="175"/>
      <c r="B34" s="176"/>
      <c r="C34" s="177"/>
      <c r="D34" s="169"/>
      <c r="E34" s="170"/>
    </row>
    <row r="35" spans="1:5" s="171" customFormat="1" ht="74.25" hidden="1" customHeight="1" x14ac:dyDescent="0.2">
      <c r="A35" s="148" t="s">
        <v>220</v>
      </c>
      <c r="B35" s="197"/>
      <c r="C35" s="198"/>
      <c r="D35" s="200">
        <f>D36</f>
        <v>0</v>
      </c>
      <c r="E35" s="200">
        <f>E36</f>
        <v>0</v>
      </c>
    </row>
    <row r="36" spans="1:5" s="171" customFormat="1" ht="33.75" hidden="1" customHeight="1" x14ac:dyDescent="0.2">
      <c r="A36" s="46" t="s">
        <v>41</v>
      </c>
      <c r="B36" s="193" t="s">
        <v>224</v>
      </c>
      <c r="C36" s="47">
        <v>240</v>
      </c>
      <c r="D36" s="169"/>
      <c r="E36" s="170"/>
    </row>
    <row r="37" spans="1:5" s="45" customFormat="1" ht="58.5" hidden="1" customHeight="1" x14ac:dyDescent="0.2">
      <c r="A37" s="126" t="s">
        <v>194</v>
      </c>
      <c r="B37" s="51" t="s">
        <v>195</v>
      </c>
      <c r="C37" s="43"/>
      <c r="D37" s="44">
        <f>D38</f>
        <v>0</v>
      </c>
      <c r="E37" s="44">
        <f>E38</f>
        <v>0</v>
      </c>
    </row>
    <row r="38" spans="1:5" s="41" customFormat="1" ht="28.5" hidden="1" customHeight="1" x14ac:dyDescent="0.25">
      <c r="A38" s="46" t="s">
        <v>41</v>
      </c>
      <c r="B38" s="42" t="s">
        <v>195</v>
      </c>
      <c r="C38" s="47">
        <v>240</v>
      </c>
      <c r="D38" s="48"/>
      <c r="E38" s="82"/>
    </row>
    <row r="39" spans="1:5" s="41" customFormat="1" ht="0.75" hidden="1" customHeight="1" x14ac:dyDescent="0.25">
      <c r="A39" s="182" t="s">
        <v>202</v>
      </c>
      <c r="B39" s="183" t="s">
        <v>209</v>
      </c>
      <c r="C39" s="184"/>
      <c r="D39" s="185"/>
      <c r="E39" s="190"/>
    </row>
    <row r="40" spans="1:5" s="41" customFormat="1" ht="35.25" hidden="1" customHeight="1" x14ac:dyDescent="0.25">
      <c r="A40" s="178" t="s">
        <v>41</v>
      </c>
      <c r="B40" s="179" t="s">
        <v>209</v>
      </c>
      <c r="C40" s="180">
        <v>240</v>
      </c>
      <c r="D40" s="181"/>
      <c r="E40" s="82">
        <v>0</v>
      </c>
    </row>
    <row r="41" spans="1:5" ht="31.5" customHeight="1" x14ac:dyDescent="0.25">
      <c r="A41" s="199" t="s">
        <v>38</v>
      </c>
      <c r="B41" s="32" t="s">
        <v>76</v>
      </c>
      <c r="C41" s="33"/>
      <c r="D41" s="37">
        <f>SUM(D42:D49)</f>
        <v>109633.98</v>
      </c>
      <c r="E41" s="37">
        <f>SUM(E42:E49)</f>
        <v>104633.98</v>
      </c>
    </row>
    <row r="42" spans="1:5" x14ac:dyDescent="0.25">
      <c r="A42" s="172" t="s">
        <v>63</v>
      </c>
      <c r="B42" s="173" t="s">
        <v>76</v>
      </c>
      <c r="C42" s="174">
        <v>310</v>
      </c>
      <c r="D42" s="186">
        <v>6903.98</v>
      </c>
      <c r="E42" s="186">
        <v>6903.98</v>
      </c>
    </row>
    <row r="43" spans="1:5" hidden="1" x14ac:dyDescent="0.25">
      <c r="A43" s="172" t="s">
        <v>66</v>
      </c>
      <c r="B43" s="173" t="s">
        <v>76</v>
      </c>
      <c r="C43" s="174">
        <v>540</v>
      </c>
      <c r="D43" s="187"/>
      <c r="E43" s="187"/>
    </row>
    <row r="44" spans="1:5" ht="17.25" customHeight="1" x14ac:dyDescent="0.25">
      <c r="A44" s="172" t="s">
        <v>46</v>
      </c>
      <c r="B44" s="173" t="s">
        <v>76</v>
      </c>
      <c r="C44" s="174">
        <v>320</v>
      </c>
      <c r="D44" s="187">
        <v>97730</v>
      </c>
      <c r="E44" s="187">
        <v>97730</v>
      </c>
    </row>
    <row r="45" spans="1:5" ht="13.5" customHeight="1" x14ac:dyDescent="0.25">
      <c r="A45" s="172" t="s">
        <v>46</v>
      </c>
      <c r="B45" s="173" t="s">
        <v>76</v>
      </c>
      <c r="C45" s="174">
        <v>870</v>
      </c>
      <c r="D45" s="187">
        <v>5000</v>
      </c>
      <c r="E45" s="102"/>
    </row>
    <row r="46" spans="1:5" ht="1.5" hidden="1" customHeight="1" x14ac:dyDescent="0.25">
      <c r="A46" s="13"/>
      <c r="B46" s="16"/>
      <c r="C46" s="17"/>
      <c r="D46" s="103"/>
      <c r="E46" s="103"/>
    </row>
    <row r="47" spans="1:5" ht="15" hidden="1" customHeight="1" x14ac:dyDescent="0.25">
      <c r="A47" s="13"/>
      <c r="B47" s="16"/>
      <c r="C47" s="17"/>
      <c r="D47" s="102"/>
      <c r="E47" s="103"/>
    </row>
    <row r="48" spans="1:5" ht="15.75" hidden="1" customHeight="1" x14ac:dyDescent="0.25">
      <c r="A48" s="13"/>
      <c r="B48" s="16"/>
      <c r="C48" s="17"/>
      <c r="D48" s="102"/>
      <c r="E48" s="103"/>
    </row>
    <row r="49" spans="1:5" ht="15.75" hidden="1" customHeight="1" x14ac:dyDescent="0.25">
      <c r="A49" s="13"/>
      <c r="B49" s="16"/>
      <c r="C49" s="17"/>
      <c r="D49" s="102"/>
      <c r="E49" s="103"/>
    </row>
    <row r="50" spans="1:5" s="4" customFormat="1" ht="32.25" customHeight="1" x14ac:dyDescent="0.2">
      <c r="A50" s="14" t="s">
        <v>77</v>
      </c>
      <c r="B50" s="18"/>
      <c r="C50" s="18"/>
      <c r="D50" s="15">
        <f>D6+D10+D13+D15+D18+D21+D24+D29+D37+D39+D41+D35+D27</f>
        <v>7775453.4700000007</v>
      </c>
      <c r="E50" s="15">
        <f>E6+E10+E13+E15+E18+E21+E24+E29+E37+E39+E41+E35+E27</f>
        <v>5867195.2400000002</v>
      </c>
    </row>
    <row r="51" spans="1:5" x14ac:dyDescent="0.25">
      <c r="D51" s="36"/>
      <c r="E51" s="36"/>
    </row>
  </sheetData>
  <mergeCells count="7">
    <mergeCell ref="A3:E3"/>
    <mergeCell ref="C1:E1"/>
    <mergeCell ref="D4:E4"/>
    <mergeCell ref="A4:A5"/>
    <mergeCell ref="B4:B5"/>
    <mergeCell ref="C4:C5"/>
    <mergeCell ref="C2:E2"/>
  </mergeCells>
  <pageMargins left="0.7" right="0.35416666666666669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showGridLines="0" showWhiteSpace="0" view="pageBreakPreview" zoomScale="130" zoomScaleNormal="100" zoomScaleSheetLayoutView="130" zoomScalePageLayoutView="130" workbookViewId="0">
      <selection activeCell="C6" sqref="C6:E6"/>
    </sheetView>
  </sheetViews>
  <sheetFormatPr defaultRowHeight="15" x14ac:dyDescent="0.25"/>
  <cols>
    <col min="1" max="1" width="6.42578125" style="7" customWidth="1"/>
    <col min="2" max="2" width="22.42578125" style="9" customWidth="1"/>
    <col min="3" max="3" width="30.28515625" customWidth="1"/>
    <col min="4" max="5" width="14.28515625" style="57" customWidth="1"/>
  </cols>
  <sheetData>
    <row r="1" spans="1:5" x14ac:dyDescent="0.25">
      <c r="C1" s="361" t="s">
        <v>107</v>
      </c>
      <c r="D1" s="361"/>
      <c r="E1" s="361"/>
    </row>
    <row r="2" spans="1:5" x14ac:dyDescent="0.25">
      <c r="C2" s="361" t="s">
        <v>180</v>
      </c>
      <c r="D2" s="361"/>
      <c r="E2" s="361"/>
    </row>
    <row r="3" spans="1:5" x14ac:dyDescent="0.25">
      <c r="C3" s="361" t="s">
        <v>25</v>
      </c>
      <c r="D3" s="361"/>
      <c r="E3" s="361"/>
    </row>
    <row r="4" spans="1:5" x14ac:dyDescent="0.25">
      <c r="C4" s="361" t="s">
        <v>108</v>
      </c>
      <c r="D4" s="361"/>
      <c r="E4" s="361"/>
    </row>
    <row r="5" spans="1:5" x14ac:dyDescent="0.25">
      <c r="C5" s="361" t="s">
        <v>109</v>
      </c>
      <c r="D5" s="361"/>
      <c r="E5" s="361"/>
    </row>
    <row r="6" spans="1:5" x14ac:dyDescent="0.25">
      <c r="C6" s="362" t="s">
        <v>276</v>
      </c>
      <c r="D6" s="363"/>
      <c r="E6" s="363"/>
    </row>
    <row r="7" spans="1:5" ht="52.5" customHeight="1" x14ac:dyDescent="0.25">
      <c r="A7" s="360" t="s">
        <v>247</v>
      </c>
      <c r="B7" s="360"/>
      <c r="C7" s="360"/>
      <c r="D7" s="360"/>
      <c r="E7" s="360"/>
    </row>
    <row r="8" spans="1:5" ht="60" x14ac:dyDescent="0.25">
      <c r="A8" s="94" t="s">
        <v>103</v>
      </c>
      <c r="B8" s="85" t="s">
        <v>104</v>
      </c>
      <c r="C8" s="84" t="s">
        <v>86</v>
      </c>
      <c r="D8" s="86" t="s">
        <v>248</v>
      </c>
      <c r="E8" s="86" t="s">
        <v>249</v>
      </c>
    </row>
    <row r="9" spans="1:5" ht="43.5" customHeight="1" x14ac:dyDescent="0.25">
      <c r="A9" s="89">
        <v>379</v>
      </c>
      <c r="B9" s="90" t="s">
        <v>105</v>
      </c>
      <c r="C9" s="91" t="s">
        <v>106</v>
      </c>
      <c r="D9" s="58">
        <f>D10</f>
        <v>1258854.4699999997</v>
      </c>
      <c r="E9" s="58">
        <f>E10</f>
        <v>685528.18000000063</v>
      </c>
    </row>
    <row r="10" spans="1:5" ht="43.5" customHeight="1" x14ac:dyDescent="0.25">
      <c r="A10" s="87">
        <v>379</v>
      </c>
      <c r="B10" s="88" t="s">
        <v>110</v>
      </c>
      <c r="C10" s="83" t="s">
        <v>111</v>
      </c>
      <c r="D10" s="58">
        <f>D14+D15</f>
        <v>1258854.4699999997</v>
      </c>
      <c r="E10" s="58">
        <f>E14+E15</f>
        <v>685528.18000000063</v>
      </c>
    </row>
    <row r="11" spans="1:5" ht="43.5" customHeight="1" x14ac:dyDescent="0.25">
      <c r="A11" s="89">
        <v>379</v>
      </c>
      <c r="B11" s="90" t="s">
        <v>112</v>
      </c>
      <c r="C11" s="93" t="s">
        <v>113</v>
      </c>
      <c r="D11" s="92">
        <f>D14</f>
        <v>-6516599</v>
      </c>
      <c r="E11" s="92">
        <f>E14</f>
        <v>-5181667.0599999996</v>
      </c>
    </row>
    <row r="12" spans="1:5" ht="43.5" customHeight="1" x14ac:dyDescent="0.25">
      <c r="A12" s="87">
        <v>379</v>
      </c>
      <c r="B12" s="88" t="s">
        <v>114</v>
      </c>
      <c r="C12" s="96" t="s">
        <v>115</v>
      </c>
      <c r="D12" s="92">
        <f>D14</f>
        <v>-6516599</v>
      </c>
      <c r="E12" s="92">
        <f>E14</f>
        <v>-5181667.0599999996</v>
      </c>
    </row>
    <row r="13" spans="1:5" ht="44.25" customHeight="1" x14ac:dyDescent="0.25">
      <c r="A13" s="87">
        <v>379</v>
      </c>
      <c r="B13" s="88" t="s">
        <v>116</v>
      </c>
      <c r="C13" s="96" t="s">
        <v>117</v>
      </c>
      <c r="D13" s="92">
        <f>D14</f>
        <v>-6516599</v>
      </c>
      <c r="E13" s="92">
        <f>E14</f>
        <v>-5181667.0599999996</v>
      </c>
    </row>
    <row r="14" spans="1:5" ht="44.25" customHeight="1" x14ac:dyDescent="0.25">
      <c r="A14" s="87">
        <v>379</v>
      </c>
      <c r="B14" s="88" t="s">
        <v>118</v>
      </c>
      <c r="C14" s="96" t="s">
        <v>119</v>
      </c>
      <c r="D14" s="92">
        <v>-6516599</v>
      </c>
      <c r="E14" s="58">
        <v>-5181667.0599999996</v>
      </c>
    </row>
    <row r="15" spans="1:5" ht="44.25" customHeight="1" x14ac:dyDescent="0.25">
      <c r="A15" s="89">
        <v>379</v>
      </c>
      <c r="B15" s="90" t="s">
        <v>120</v>
      </c>
      <c r="C15" s="93" t="s">
        <v>121</v>
      </c>
      <c r="D15" s="58">
        <v>7775453.4699999997</v>
      </c>
      <c r="E15" s="58">
        <v>5867195.2400000002</v>
      </c>
    </row>
    <row r="16" spans="1:5" ht="43.5" customHeight="1" x14ac:dyDescent="0.25">
      <c r="A16" s="87">
        <v>379</v>
      </c>
      <c r="B16" s="88" t="s">
        <v>122</v>
      </c>
      <c r="C16" s="95" t="s">
        <v>123</v>
      </c>
      <c r="D16" s="58">
        <f>D15</f>
        <v>7775453.4699999997</v>
      </c>
      <c r="E16" s="58">
        <f>E15</f>
        <v>5867195.2400000002</v>
      </c>
    </row>
    <row r="17" spans="1:5" ht="43.5" customHeight="1" x14ac:dyDescent="0.25">
      <c r="A17" s="87">
        <v>379</v>
      </c>
      <c r="B17" s="88" t="s">
        <v>125</v>
      </c>
      <c r="C17" s="95" t="s">
        <v>124</v>
      </c>
      <c r="D17" s="58">
        <f>D15</f>
        <v>7775453.4699999997</v>
      </c>
      <c r="E17" s="58">
        <f>E15</f>
        <v>5867195.2400000002</v>
      </c>
    </row>
    <row r="18" spans="1:5" ht="43.5" customHeight="1" x14ac:dyDescent="0.25">
      <c r="A18" s="87">
        <v>379</v>
      </c>
      <c r="B18" s="88" t="s">
        <v>126</v>
      </c>
      <c r="C18" s="95" t="s">
        <v>127</v>
      </c>
      <c r="D18" s="58">
        <f>D15</f>
        <v>7775453.4699999997</v>
      </c>
      <c r="E18" s="58">
        <f>E15</f>
        <v>5867195.2400000002</v>
      </c>
    </row>
  </sheetData>
  <mergeCells count="7">
    <mergeCell ref="A7:E7"/>
    <mergeCell ref="C1:E1"/>
    <mergeCell ref="C2:E2"/>
    <mergeCell ref="C3:E3"/>
    <mergeCell ref="C4:E4"/>
    <mergeCell ref="C5:E5"/>
    <mergeCell ref="C6:E6"/>
  </mergeCells>
  <pageMargins left="0.7" right="0.56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showGridLines="0" showWhiteSpace="0" view="pageBreakPreview" zoomScaleNormal="100" zoomScaleSheetLayoutView="100" workbookViewId="0">
      <selection activeCell="B6" sqref="B6:D6"/>
    </sheetView>
  </sheetViews>
  <sheetFormatPr defaultRowHeight="15" x14ac:dyDescent="0.25"/>
  <cols>
    <col min="1" max="1" width="26.28515625" style="9" customWidth="1"/>
    <col min="2" max="2" width="30.28515625" customWidth="1"/>
    <col min="3" max="3" width="14.140625" style="57" customWidth="1"/>
    <col min="4" max="4" width="14.42578125" style="57" customWidth="1"/>
  </cols>
  <sheetData>
    <row r="1" spans="1:4" x14ac:dyDescent="0.25">
      <c r="B1" s="361" t="s">
        <v>128</v>
      </c>
      <c r="C1" s="361"/>
      <c r="D1" s="361"/>
    </row>
    <row r="2" spans="1:4" x14ac:dyDescent="0.25">
      <c r="B2" s="361" t="s">
        <v>180</v>
      </c>
      <c r="C2" s="361"/>
      <c r="D2" s="361"/>
    </row>
    <row r="3" spans="1:4" x14ac:dyDescent="0.25">
      <c r="B3" s="361" t="s">
        <v>25</v>
      </c>
      <c r="C3" s="361"/>
      <c r="D3" s="361"/>
    </row>
    <row r="4" spans="1:4" x14ac:dyDescent="0.25">
      <c r="B4" s="361" t="s">
        <v>108</v>
      </c>
      <c r="C4" s="361"/>
      <c r="D4" s="361"/>
    </row>
    <row r="5" spans="1:4" x14ac:dyDescent="0.25">
      <c r="B5" s="361" t="s">
        <v>109</v>
      </c>
      <c r="C5" s="361"/>
      <c r="D5" s="361"/>
    </row>
    <row r="6" spans="1:4" x14ac:dyDescent="0.25">
      <c r="B6" s="362" t="s">
        <v>276</v>
      </c>
      <c r="C6" s="363"/>
      <c r="D6" s="363"/>
    </row>
    <row r="7" spans="1:4" ht="87.75" customHeight="1" x14ac:dyDescent="0.25">
      <c r="A7" s="360" t="s">
        <v>250</v>
      </c>
      <c r="B7" s="360"/>
      <c r="C7" s="360"/>
      <c r="D7" s="360"/>
    </row>
    <row r="8" spans="1:4" ht="105" x14ac:dyDescent="0.25">
      <c r="A8" s="85" t="s">
        <v>129</v>
      </c>
      <c r="B8" s="84" t="s">
        <v>86</v>
      </c>
      <c r="C8" s="86" t="s">
        <v>248</v>
      </c>
      <c r="D8" s="86" t="s">
        <v>249</v>
      </c>
    </row>
    <row r="9" spans="1:4" ht="43.5" customHeight="1" x14ac:dyDescent="0.25">
      <c r="A9" s="90" t="s">
        <v>105</v>
      </c>
      <c r="B9" s="91" t="s">
        <v>106</v>
      </c>
      <c r="C9" s="58">
        <f>C10</f>
        <v>1258854.4699999997</v>
      </c>
      <c r="D9" s="58">
        <f>D10</f>
        <v>685528.18000000063</v>
      </c>
    </row>
    <row r="10" spans="1:4" ht="43.5" customHeight="1" x14ac:dyDescent="0.25">
      <c r="A10" s="88" t="s">
        <v>110</v>
      </c>
      <c r="B10" s="83" t="s">
        <v>111</v>
      </c>
      <c r="C10" s="58">
        <f>C14+C15</f>
        <v>1258854.4699999997</v>
      </c>
      <c r="D10" s="58">
        <f>D14+D15</f>
        <v>685528.18000000063</v>
      </c>
    </row>
    <row r="11" spans="1:4" ht="43.5" customHeight="1" x14ac:dyDescent="0.25">
      <c r="A11" s="90" t="s">
        <v>112</v>
      </c>
      <c r="B11" s="93" t="s">
        <v>113</v>
      </c>
      <c r="C11" s="191">
        <f>C14</f>
        <v>-6516599</v>
      </c>
      <c r="D11" s="191">
        <f>D14</f>
        <v>-5181667.0599999996</v>
      </c>
    </row>
    <row r="12" spans="1:4" ht="43.5" customHeight="1" x14ac:dyDescent="0.25">
      <c r="A12" s="88" t="s">
        <v>114</v>
      </c>
      <c r="B12" s="96" t="s">
        <v>115</v>
      </c>
      <c r="C12" s="191">
        <f>C14</f>
        <v>-6516599</v>
      </c>
      <c r="D12" s="191">
        <f>D14</f>
        <v>-5181667.0599999996</v>
      </c>
    </row>
    <row r="13" spans="1:4" ht="44.25" customHeight="1" x14ac:dyDescent="0.25">
      <c r="A13" s="88" t="s">
        <v>116</v>
      </c>
      <c r="B13" s="96" t="s">
        <v>117</v>
      </c>
      <c r="C13" s="191">
        <f>C14</f>
        <v>-6516599</v>
      </c>
      <c r="D13" s="191">
        <f>D14</f>
        <v>-5181667.0599999996</v>
      </c>
    </row>
    <row r="14" spans="1:4" ht="44.25" customHeight="1" x14ac:dyDescent="0.25">
      <c r="A14" s="88" t="s">
        <v>118</v>
      </c>
      <c r="B14" s="96" t="s">
        <v>119</v>
      </c>
      <c r="C14" s="191">
        <v>-6516599</v>
      </c>
      <c r="D14" s="192">
        <v>-5181667.0599999996</v>
      </c>
    </row>
    <row r="15" spans="1:4" ht="44.25" customHeight="1" x14ac:dyDescent="0.25">
      <c r="A15" s="90" t="s">
        <v>120</v>
      </c>
      <c r="B15" s="93" t="s">
        <v>121</v>
      </c>
      <c r="C15" s="58">
        <v>7775453.4699999997</v>
      </c>
      <c r="D15" s="58">
        <v>5867195.2400000002</v>
      </c>
    </row>
    <row r="16" spans="1:4" ht="43.5" customHeight="1" x14ac:dyDescent="0.25">
      <c r="A16" s="88" t="s">
        <v>122</v>
      </c>
      <c r="B16" s="95" t="s">
        <v>123</v>
      </c>
      <c r="C16" s="58">
        <f>C15</f>
        <v>7775453.4699999997</v>
      </c>
      <c r="D16" s="58">
        <f>D15</f>
        <v>5867195.2400000002</v>
      </c>
    </row>
    <row r="17" spans="1:4" ht="43.5" customHeight="1" x14ac:dyDescent="0.25">
      <c r="A17" s="88" t="s">
        <v>125</v>
      </c>
      <c r="B17" s="95" t="s">
        <v>124</v>
      </c>
      <c r="C17" s="58">
        <f>C15</f>
        <v>7775453.4699999997</v>
      </c>
      <c r="D17" s="58">
        <f>D15</f>
        <v>5867195.2400000002</v>
      </c>
    </row>
    <row r="18" spans="1:4" ht="43.5" customHeight="1" x14ac:dyDescent="0.25">
      <c r="A18" s="88" t="s">
        <v>126</v>
      </c>
      <c r="B18" s="95" t="s">
        <v>127</v>
      </c>
      <c r="C18" s="58">
        <f>C15</f>
        <v>7775453.4699999997</v>
      </c>
      <c r="D18" s="58">
        <f>D15</f>
        <v>5867195.2400000002</v>
      </c>
    </row>
  </sheetData>
  <mergeCells count="7">
    <mergeCell ref="A7:D7"/>
    <mergeCell ref="B1:D1"/>
    <mergeCell ref="B2:D2"/>
    <mergeCell ref="B3:D3"/>
    <mergeCell ref="B4:D4"/>
    <mergeCell ref="B5:D5"/>
    <mergeCell ref="B6:D6"/>
  </mergeCells>
  <pageMargins left="0.7" right="0.56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Layout" zoomScaleNormal="100" workbookViewId="0">
      <selection activeCell="D6" sqref="D6:F6"/>
    </sheetView>
  </sheetViews>
  <sheetFormatPr defaultRowHeight="15" x14ac:dyDescent="0.25"/>
  <cols>
    <col min="1" max="1" width="4.42578125" style="9" customWidth="1"/>
    <col min="2" max="2" width="5.28515625" style="9" customWidth="1"/>
    <col min="3" max="3" width="45" customWidth="1"/>
    <col min="4" max="5" width="13.85546875" style="57" customWidth="1"/>
    <col min="6" max="6" width="6.7109375" style="24" customWidth="1"/>
  </cols>
  <sheetData>
    <row r="1" spans="1:6" x14ac:dyDescent="0.25">
      <c r="D1" s="365" t="s">
        <v>134</v>
      </c>
      <c r="E1" s="365"/>
      <c r="F1" s="365"/>
    </row>
    <row r="2" spans="1:6" x14ac:dyDescent="0.25">
      <c r="D2" s="365" t="s">
        <v>180</v>
      </c>
      <c r="E2" s="365"/>
      <c r="F2" s="365"/>
    </row>
    <row r="3" spans="1:6" x14ac:dyDescent="0.25">
      <c r="D3" s="365" t="s">
        <v>25</v>
      </c>
      <c r="E3" s="365"/>
      <c r="F3" s="365"/>
    </row>
    <row r="4" spans="1:6" x14ac:dyDescent="0.25">
      <c r="D4" s="365" t="s">
        <v>108</v>
      </c>
      <c r="E4" s="365"/>
      <c r="F4" s="365"/>
    </row>
    <row r="5" spans="1:6" x14ac:dyDescent="0.25">
      <c r="D5" s="365" t="s">
        <v>109</v>
      </c>
      <c r="E5" s="365"/>
      <c r="F5" s="365"/>
    </row>
    <row r="6" spans="1:6" x14ac:dyDescent="0.25">
      <c r="D6" s="366" t="s">
        <v>276</v>
      </c>
      <c r="E6" s="367"/>
      <c r="F6" s="367"/>
    </row>
    <row r="7" spans="1:6" ht="51.75" customHeight="1" x14ac:dyDescent="0.25">
      <c r="A7" s="364" t="s">
        <v>243</v>
      </c>
      <c r="B7" s="364"/>
      <c r="C7" s="364"/>
      <c r="D7" s="364"/>
      <c r="E7" s="364"/>
      <c r="F7" s="364"/>
    </row>
    <row r="8" spans="1:6" ht="74.25" customHeight="1" x14ac:dyDescent="0.25">
      <c r="A8" s="90" t="s">
        <v>33</v>
      </c>
      <c r="B8" s="90" t="s">
        <v>130</v>
      </c>
      <c r="C8" s="97" t="s">
        <v>131</v>
      </c>
      <c r="D8" s="92" t="s">
        <v>244</v>
      </c>
      <c r="E8" s="92" t="s">
        <v>245</v>
      </c>
      <c r="F8" s="98" t="s">
        <v>132</v>
      </c>
    </row>
    <row r="9" spans="1:6" ht="31.5" customHeight="1" x14ac:dyDescent="0.25">
      <c r="A9" s="88" t="s">
        <v>29</v>
      </c>
      <c r="B9" s="88" t="s">
        <v>28</v>
      </c>
      <c r="C9" s="83" t="s">
        <v>133</v>
      </c>
      <c r="D9" s="56">
        <v>672000</v>
      </c>
      <c r="E9" s="56">
        <v>671500.69</v>
      </c>
      <c r="F9" s="119">
        <f>E9*100/D9</f>
        <v>99.925697916666664</v>
      </c>
    </row>
    <row r="10" spans="1:6" ht="44.25" customHeight="1" x14ac:dyDescent="0.25">
      <c r="A10" s="88" t="s">
        <v>29</v>
      </c>
      <c r="B10" s="88" t="s">
        <v>40</v>
      </c>
      <c r="C10" s="83" t="s">
        <v>135</v>
      </c>
      <c r="D10" s="56">
        <v>1513334.59</v>
      </c>
      <c r="E10" s="56">
        <v>1486772.58</v>
      </c>
      <c r="F10" s="119">
        <f t="shared" ref="F10:F25" si="0">E10*100/D10</f>
        <v>98.244802558831353</v>
      </c>
    </row>
    <row r="11" spans="1:6" hidden="1" x14ac:dyDescent="0.25">
      <c r="A11" s="88"/>
      <c r="B11" s="88"/>
      <c r="C11" s="83"/>
      <c r="D11" s="56"/>
      <c r="E11" s="56"/>
      <c r="F11" s="119"/>
    </row>
    <row r="12" spans="1:6" x14ac:dyDescent="0.25">
      <c r="A12" s="88" t="s">
        <v>29</v>
      </c>
      <c r="B12" s="88" t="s">
        <v>45</v>
      </c>
      <c r="C12" s="55" t="s">
        <v>44</v>
      </c>
      <c r="D12" s="56">
        <v>5000</v>
      </c>
      <c r="E12" s="56">
        <v>0</v>
      </c>
      <c r="F12" s="119">
        <f t="shared" si="0"/>
        <v>0</v>
      </c>
    </row>
    <row r="13" spans="1:6" x14ac:dyDescent="0.25">
      <c r="A13" s="88" t="s">
        <v>29</v>
      </c>
      <c r="B13" s="88" t="s">
        <v>48</v>
      </c>
      <c r="C13" s="55" t="s">
        <v>47</v>
      </c>
      <c r="D13" s="56">
        <v>88870</v>
      </c>
      <c r="E13" s="56">
        <v>88820</v>
      </c>
      <c r="F13" s="119">
        <f t="shared" si="0"/>
        <v>99.943738044334424</v>
      </c>
    </row>
    <row r="14" spans="1:6" x14ac:dyDescent="0.25">
      <c r="A14" s="88" t="s">
        <v>28</v>
      </c>
      <c r="B14" s="88" t="s">
        <v>52</v>
      </c>
      <c r="C14" s="55" t="s">
        <v>78</v>
      </c>
      <c r="D14" s="56">
        <v>115070</v>
      </c>
      <c r="E14" s="56">
        <v>115070</v>
      </c>
      <c r="F14" s="119">
        <f t="shared" si="0"/>
        <v>100</v>
      </c>
    </row>
    <row r="15" spans="1:6" ht="45" x14ac:dyDescent="0.25">
      <c r="A15" s="88" t="s">
        <v>52</v>
      </c>
      <c r="B15" s="88" t="s">
        <v>61</v>
      </c>
      <c r="C15" s="83" t="s">
        <v>136</v>
      </c>
      <c r="D15" s="56">
        <v>135475</v>
      </c>
      <c r="E15" s="56">
        <v>135259</v>
      </c>
      <c r="F15" s="119">
        <f t="shared" si="0"/>
        <v>99.840560989112376</v>
      </c>
    </row>
    <row r="16" spans="1:6" ht="50.25" hidden="1" customHeight="1" x14ac:dyDescent="0.25">
      <c r="A16" s="88" t="s">
        <v>52</v>
      </c>
      <c r="B16" s="88" t="s">
        <v>65</v>
      </c>
      <c r="C16" s="83" t="s">
        <v>203</v>
      </c>
      <c r="D16" s="56"/>
      <c r="E16" s="56">
        <v>0</v>
      </c>
      <c r="F16" s="119" t="e">
        <f t="shared" si="0"/>
        <v>#DIV/0!</v>
      </c>
    </row>
    <row r="17" spans="1:6" ht="20.25" customHeight="1" x14ac:dyDescent="0.25">
      <c r="A17" s="88" t="s">
        <v>40</v>
      </c>
      <c r="B17" s="88" t="s">
        <v>53</v>
      </c>
      <c r="C17" s="55" t="s">
        <v>137</v>
      </c>
      <c r="D17" s="56">
        <v>2219767.46</v>
      </c>
      <c r="E17" s="56">
        <v>599000</v>
      </c>
      <c r="F17" s="119">
        <f t="shared" si="0"/>
        <v>26.984808579904133</v>
      </c>
    </row>
    <row r="18" spans="1:6" hidden="1" x14ac:dyDescent="0.25">
      <c r="A18" s="88" t="s">
        <v>40</v>
      </c>
      <c r="B18" s="88" t="s">
        <v>166</v>
      </c>
      <c r="C18" s="55" t="s">
        <v>167</v>
      </c>
      <c r="D18" s="56"/>
      <c r="E18" s="56"/>
      <c r="F18" s="119" t="e">
        <f t="shared" si="0"/>
        <v>#DIV/0!</v>
      </c>
    </row>
    <row r="19" spans="1:6" x14ac:dyDescent="0.25">
      <c r="A19" s="88" t="s">
        <v>55</v>
      </c>
      <c r="B19" s="88" t="s">
        <v>28</v>
      </c>
      <c r="C19" s="55" t="s">
        <v>58</v>
      </c>
      <c r="D19" s="56">
        <v>161480</v>
      </c>
      <c r="E19" s="56">
        <v>161480</v>
      </c>
      <c r="F19" s="119">
        <f t="shared" si="0"/>
        <v>100</v>
      </c>
    </row>
    <row r="20" spans="1:6" x14ac:dyDescent="0.25">
      <c r="A20" s="88" t="s">
        <v>55</v>
      </c>
      <c r="B20" s="88" t="s">
        <v>52</v>
      </c>
      <c r="C20" s="55" t="s">
        <v>59</v>
      </c>
      <c r="D20" s="56">
        <v>1039405.24</v>
      </c>
      <c r="E20" s="56">
        <v>985948.6</v>
      </c>
      <c r="F20" s="119">
        <f t="shared" si="0"/>
        <v>94.85699725739309</v>
      </c>
    </row>
    <row r="21" spans="1:6" x14ac:dyDescent="0.25">
      <c r="A21" s="88" t="s">
        <v>61</v>
      </c>
      <c r="B21" s="88" t="s">
        <v>29</v>
      </c>
      <c r="C21" s="99" t="s">
        <v>60</v>
      </c>
      <c r="D21" s="56">
        <v>6903.98</v>
      </c>
      <c r="E21" s="56">
        <v>6903.98</v>
      </c>
      <c r="F21" s="119">
        <f t="shared" ref="F21" si="1">E21*100/D21</f>
        <v>100</v>
      </c>
    </row>
    <row r="22" spans="1:6" x14ac:dyDescent="0.25">
      <c r="A22" s="88" t="s">
        <v>61</v>
      </c>
      <c r="B22" s="88" t="s">
        <v>54</v>
      </c>
      <c r="C22" s="99" t="s">
        <v>246</v>
      </c>
      <c r="D22" s="56">
        <v>97730</v>
      </c>
      <c r="E22" s="56">
        <v>97730</v>
      </c>
      <c r="F22" s="119">
        <f t="shared" si="0"/>
        <v>100</v>
      </c>
    </row>
    <row r="23" spans="1:6" x14ac:dyDescent="0.25">
      <c r="A23" s="88" t="s">
        <v>45</v>
      </c>
      <c r="B23" s="88" t="s">
        <v>29</v>
      </c>
      <c r="C23" s="100" t="s">
        <v>177</v>
      </c>
      <c r="D23" s="56">
        <v>63277.2</v>
      </c>
      <c r="E23" s="56">
        <v>63277.2</v>
      </c>
      <c r="F23" s="119">
        <f t="shared" ref="F23" si="2">E23*100/D23</f>
        <v>100</v>
      </c>
    </row>
    <row r="24" spans="1:6" ht="30" x14ac:dyDescent="0.25">
      <c r="A24" s="88" t="s">
        <v>65</v>
      </c>
      <c r="B24" s="88" t="s">
        <v>52</v>
      </c>
      <c r="C24" s="100" t="s">
        <v>138</v>
      </c>
      <c r="D24" s="56">
        <v>1657140</v>
      </c>
      <c r="E24" s="56">
        <v>1455433.19</v>
      </c>
      <c r="F24" s="119">
        <f t="shared" si="0"/>
        <v>87.828016341407491</v>
      </c>
    </row>
    <row r="25" spans="1:6" x14ac:dyDescent="0.25">
      <c r="A25" s="88"/>
      <c r="B25" s="88"/>
      <c r="C25" s="101" t="s">
        <v>139</v>
      </c>
      <c r="D25" s="58">
        <f>SUM(D9:D24)</f>
        <v>7775453.4700000007</v>
      </c>
      <c r="E25" s="58">
        <f>SUM(E9:E24)</f>
        <v>5867195.2400000002</v>
      </c>
      <c r="F25" s="120">
        <f t="shared" si="0"/>
        <v>75.457917183060445</v>
      </c>
    </row>
  </sheetData>
  <mergeCells count="7">
    <mergeCell ref="A7:F7"/>
    <mergeCell ref="D1:F1"/>
    <mergeCell ref="D2:F2"/>
    <mergeCell ref="D3:F3"/>
    <mergeCell ref="D4:F4"/>
    <mergeCell ref="D5:F5"/>
    <mergeCell ref="D6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C3D2F-DDB9-4ED1-9EFD-5E5347AE320B}">
  <dimension ref="A1:G17"/>
  <sheetViews>
    <sheetView topLeftCell="A7" workbookViewId="0">
      <selection activeCell="N11" sqref="N11"/>
    </sheetView>
  </sheetViews>
  <sheetFormatPr defaultRowHeight="15" x14ac:dyDescent="0.25"/>
  <cols>
    <col min="3" max="3" width="15.7109375" customWidth="1"/>
    <col min="4" max="4" width="9.7109375" customWidth="1"/>
    <col min="5" max="5" width="12.140625" customWidth="1"/>
    <col min="6" max="6" width="9.5703125" bestFit="1" customWidth="1"/>
    <col min="7" max="7" width="21.85546875" customWidth="1"/>
  </cols>
  <sheetData>
    <row r="1" spans="1:7" ht="15.75" x14ac:dyDescent="0.25">
      <c r="A1" s="371" t="s">
        <v>279</v>
      </c>
      <c r="B1" s="371"/>
      <c r="C1" s="371"/>
      <c r="D1" s="371"/>
      <c r="E1" s="371"/>
      <c r="F1" s="371"/>
      <c r="G1" s="371"/>
    </row>
    <row r="2" spans="1:7" ht="15.75" customHeight="1" x14ac:dyDescent="0.25">
      <c r="A2" s="226" t="s">
        <v>252</v>
      </c>
      <c r="E2" s="365" t="s">
        <v>180</v>
      </c>
      <c r="F2" s="365"/>
      <c r="G2" s="365"/>
    </row>
    <row r="3" spans="1:7" ht="15.75" customHeight="1" x14ac:dyDescent="0.25">
      <c r="A3" s="226" t="s">
        <v>253</v>
      </c>
      <c r="E3" s="365" t="s">
        <v>25</v>
      </c>
      <c r="F3" s="365"/>
      <c r="G3" s="365"/>
    </row>
    <row r="4" spans="1:7" ht="15.75" customHeight="1" x14ac:dyDescent="0.25">
      <c r="A4" s="226" t="s">
        <v>254</v>
      </c>
      <c r="E4" s="365" t="s">
        <v>108</v>
      </c>
      <c r="F4" s="365"/>
      <c r="G4" s="365"/>
    </row>
    <row r="5" spans="1:7" ht="15.75" customHeight="1" x14ac:dyDescent="0.25">
      <c r="A5" s="226" t="s">
        <v>255</v>
      </c>
      <c r="E5" s="365" t="s">
        <v>109</v>
      </c>
      <c r="F5" s="365"/>
      <c r="G5" s="365"/>
    </row>
    <row r="6" spans="1:7" ht="15.75" x14ac:dyDescent="0.25">
      <c r="A6" s="226" t="s">
        <v>256</v>
      </c>
      <c r="F6" t="s">
        <v>276</v>
      </c>
    </row>
    <row r="7" spans="1:7" ht="15.75" x14ac:dyDescent="0.25">
      <c r="A7" s="227"/>
    </row>
    <row r="8" spans="1:7" ht="15.75" x14ac:dyDescent="0.25">
      <c r="A8" s="372" t="s">
        <v>257</v>
      </c>
      <c r="B8" s="372"/>
      <c r="C8" s="372"/>
      <c r="D8" s="372"/>
      <c r="E8" s="372"/>
      <c r="F8" s="372"/>
      <c r="G8" s="372"/>
    </row>
    <row r="9" spans="1:7" ht="56.25" customHeight="1" x14ac:dyDescent="0.25">
      <c r="A9" s="373" t="s">
        <v>262</v>
      </c>
      <c r="B9" s="373"/>
      <c r="C9" s="373"/>
      <c r="D9" s="373"/>
      <c r="E9" s="373"/>
      <c r="F9" s="373"/>
      <c r="G9" s="373"/>
    </row>
    <row r="10" spans="1:7" ht="15.75" x14ac:dyDescent="0.25">
      <c r="A10" s="225"/>
    </row>
    <row r="11" spans="1:7" ht="16.5" thickBot="1" x14ac:dyDescent="0.3">
      <c r="A11" s="374" t="s">
        <v>263</v>
      </c>
      <c r="B11" s="374"/>
      <c r="C11" s="374"/>
      <c r="D11" s="374"/>
      <c r="E11" s="374"/>
      <c r="F11" s="374"/>
      <c r="G11" s="374"/>
    </row>
    <row r="12" spans="1:7" ht="63" customHeight="1" x14ac:dyDescent="0.25">
      <c r="A12" s="375" t="s">
        <v>33</v>
      </c>
      <c r="B12" s="375" t="s">
        <v>130</v>
      </c>
      <c r="C12" s="375" t="s">
        <v>35</v>
      </c>
      <c r="D12" s="375" t="s">
        <v>36</v>
      </c>
      <c r="E12" s="375" t="s">
        <v>258</v>
      </c>
      <c r="F12" s="375" t="s">
        <v>259</v>
      </c>
      <c r="G12" s="229" t="s">
        <v>260</v>
      </c>
    </row>
    <row r="13" spans="1:7" ht="27" customHeight="1" thickBot="1" x14ac:dyDescent="0.3">
      <c r="A13" s="376"/>
      <c r="B13" s="376"/>
      <c r="C13" s="376"/>
      <c r="D13" s="376"/>
      <c r="E13" s="376"/>
      <c r="F13" s="376"/>
      <c r="G13" s="230"/>
    </row>
    <row r="14" spans="1:7" ht="108.75" customHeight="1" x14ac:dyDescent="0.25">
      <c r="A14" s="231"/>
      <c r="B14" s="231"/>
      <c r="C14" s="231"/>
      <c r="D14" s="231"/>
      <c r="E14" s="231"/>
      <c r="F14" s="231"/>
      <c r="G14" s="375" t="s">
        <v>269</v>
      </c>
    </row>
    <row r="15" spans="1:7" ht="143.25" customHeight="1" thickBot="1" x14ac:dyDescent="0.3">
      <c r="A15" s="228">
        <v>1</v>
      </c>
      <c r="B15" s="228">
        <v>11</v>
      </c>
      <c r="C15" s="228">
        <v>9900079900</v>
      </c>
      <c r="D15" s="228">
        <v>870</v>
      </c>
      <c r="E15" s="234">
        <v>97730</v>
      </c>
      <c r="F15" s="234">
        <v>97730</v>
      </c>
      <c r="G15" s="376"/>
    </row>
    <row r="16" spans="1:7" ht="16.5" thickBot="1" x14ac:dyDescent="0.3">
      <c r="A16" s="368" t="s">
        <v>261</v>
      </c>
      <c r="B16" s="369"/>
      <c r="C16" s="369"/>
      <c r="D16" s="370"/>
      <c r="E16" s="235">
        <v>97730</v>
      </c>
      <c r="F16" s="235">
        <v>97730</v>
      </c>
      <c r="G16" s="232"/>
    </row>
    <row r="17" spans="1:1" ht="15.75" x14ac:dyDescent="0.25">
      <c r="A17" s="233"/>
    </row>
  </sheetData>
  <mergeCells count="16">
    <mergeCell ref="E3:G3"/>
    <mergeCell ref="E4:G4"/>
    <mergeCell ref="E5:G5"/>
    <mergeCell ref="A16:D16"/>
    <mergeCell ref="A1:G1"/>
    <mergeCell ref="A8:G8"/>
    <mergeCell ref="A9:G9"/>
    <mergeCell ref="A11:G11"/>
    <mergeCell ref="F12:F13"/>
    <mergeCell ref="E2:G2"/>
    <mergeCell ref="A12:A13"/>
    <mergeCell ref="B12:B13"/>
    <mergeCell ref="C12:C13"/>
    <mergeCell ref="D12:D13"/>
    <mergeCell ref="E12:E13"/>
    <mergeCell ref="G14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Решение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2024-04-23T04:39:17Z</dcterms:modified>
</cp:coreProperties>
</file>