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Татьяна\Desktop\рабочий стол_Татьяны\Кварт отчет\Квартальный отчет 2022г\"/>
    </mc:Choice>
  </mc:AlternateContent>
  <xr:revisionPtr revIDLastSave="0" documentId="13_ncr:1_{235A8C34-0072-4287-9400-7E74D2B0C28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Sheet1!$A$1:$H$89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G49" i="1"/>
  <c r="H79" i="1"/>
  <c r="G79" i="1"/>
  <c r="H81" i="1"/>
  <c r="G81" i="1"/>
  <c r="H74" i="1"/>
  <c r="G74" i="1"/>
  <c r="H70" i="1"/>
  <c r="G70" i="1"/>
  <c r="H64" i="1"/>
  <c r="G64" i="1"/>
  <c r="H56" i="1"/>
  <c r="G56" i="1"/>
  <c r="H45" i="1"/>
  <c r="G45" i="1"/>
  <c r="H21" i="1"/>
  <c r="G21" i="1"/>
  <c r="H7" i="1"/>
  <c r="G7" i="1"/>
  <c r="H49" i="1" l="1"/>
  <c r="H80" i="1"/>
  <c r="H73" i="1"/>
  <c r="H51" i="1"/>
  <c r="H41" i="1"/>
  <c r="H35" i="1"/>
  <c r="H28" i="1"/>
  <c r="H16" i="1"/>
  <c r="H6" i="1"/>
  <c r="G73" i="1"/>
  <c r="G51" i="1"/>
  <c r="G41" i="1"/>
  <c r="G35" i="1"/>
  <c r="G28" i="1"/>
  <c r="G16" i="1"/>
  <c r="G14" i="1" s="1"/>
  <c r="G6" i="1"/>
  <c r="H85" i="1" l="1"/>
  <c r="H14" i="1"/>
</calcChain>
</file>

<file path=xl/sharedStrings.xml><?xml version="1.0" encoding="utf-8"?>
<sst xmlns="http://schemas.openxmlformats.org/spreadsheetml/2006/main" count="164" uniqueCount="106">
  <si>
    <t>(тыс.рублей)</t>
  </si>
  <si>
    <t>Наименование программы</t>
  </si>
  <si>
    <t>Рз Пр</t>
  </si>
  <si>
    <t>ЦСР</t>
  </si>
  <si>
    <t>Вр</t>
  </si>
  <si>
    <t>План</t>
  </si>
  <si>
    <t>Исполнено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</si>
  <si>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</si>
  <si>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</si>
  <si>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</si>
  <si>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</si>
  <si>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</si>
  <si>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</si>
  <si>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</si>
  <si>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</si>
  <si>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</si>
  <si>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0104</t>
  </si>
  <si>
    <t>16 1 01 92030</t>
  </si>
  <si>
    <t>2.2.Подпрограмма «Управление в сфере функций органов  местной администрации»</t>
  </si>
  <si>
    <t>16 2 00 00000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</si>
  <si>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</si>
  <si>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</si>
  <si>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</si>
  <si>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</si>
  <si>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</si>
  <si>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16 3 02 90200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</si>
  <si>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</si>
  <si>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</si>
  <si>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</si>
  <si>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</si>
  <si>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</si>
  <si>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</si>
  <si>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</si>
  <si>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0412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</si>
  <si>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</si>
  <si>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</si>
  <si>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</si>
  <si>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16 5 01 91430</t>
  </si>
  <si>
    <t>0314</t>
  </si>
  <si>
    <t>2.6.Подпрограмма  «Социальная поддержка граждан»</t>
  </si>
  <si>
    <t>1001</t>
  </si>
  <si>
    <t>16 6 01 90470</t>
  </si>
  <si>
    <t>2.7.Подпрограмма 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</si>
  <si>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</si>
  <si>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</si>
  <si>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</si>
  <si>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16 8 00 00000</t>
  </si>
  <si>
    <t>ФБ</t>
  </si>
  <si>
    <t>0203</t>
  </si>
  <si>
    <t>16 8 01 51180</t>
  </si>
  <si>
    <t>19 0 00 00000</t>
  </si>
  <si>
    <t>19 2 00 00000</t>
  </si>
  <si>
    <t>0503</t>
  </si>
  <si>
    <t>19 2 01 90670</t>
  </si>
  <si>
    <t>ОБ</t>
  </si>
  <si>
    <t>19 2 01 S8670</t>
  </si>
  <si>
    <t>соф.</t>
  </si>
  <si>
    <t>19 3 00 00000</t>
  </si>
  <si>
    <t>19 3 01 90800</t>
  </si>
  <si>
    <t>19 4 00 00000</t>
  </si>
  <si>
    <t>19 4 01 90600</t>
  </si>
  <si>
    <t>19 5 01 90700</t>
  </si>
  <si>
    <t>19 6 01 91220</t>
  </si>
  <si>
    <t>17 0 00 00000</t>
  </si>
  <si>
    <t>0501</t>
  </si>
  <si>
    <t>17 2 01 91190</t>
  </si>
  <si>
    <t>05 1 01 90390</t>
  </si>
  <si>
    <t>24 0 00 00000</t>
  </si>
  <si>
    <t>24 2 00 00000</t>
  </si>
  <si>
    <t>0409</t>
  </si>
  <si>
    <t>24 2 01 81290</t>
  </si>
  <si>
    <t>24 2 01 S8850</t>
  </si>
  <si>
    <t>В С Е Г О</t>
  </si>
  <si>
    <t>11 1 A2 78900</t>
  </si>
  <si>
    <t>16 3 01 S8790</t>
  </si>
  <si>
    <t>17 2 01 98500</t>
  </si>
  <si>
    <t>2.9. Подпрограмма "Градостроительная деятельность поселения"</t>
  </si>
  <si>
    <t>16 9 01 90850</t>
  </si>
  <si>
    <t>3.Муниципальная программа "Обеспечение доступным жильем и коммунальными услугами"</t>
  </si>
  <si>
    <t>4. Муниципальная Программа «Развитие территории поселения»</t>
  </si>
  <si>
    <t>19 3 01 88490</t>
  </si>
  <si>
    <t>19 3 01 S8620</t>
  </si>
  <si>
    <t>19 3 F2 55550</t>
  </si>
  <si>
    <t>4.1.Подпрограмма «Развитие сети уличного освещения»</t>
  </si>
  <si>
    <t>4.2.Подпрограмма «Благоустройство территории поселения»</t>
  </si>
  <si>
    <t xml:space="preserve">4.3.Подпрограмма «Содержание мест захоронения и ремонт военно-мемориальных объектов»  </t>
  </si>
  <si>
    <t>19 4 01 S8530</t>
  </si>
  <si>
    <t>4.4. Подпрограмма «Озеленение территории поселения»</t>
  </si>
  <si>
    <t>4.5. Подпрограмма «Повышение энергетической эффективности и сокращение энергетических издержек »</t>
  </si>
  <si>
    <t xml:space="preserve">4.6.Подпрограмма «Реконструкция и строительство сетей водоснабжения и водоотведения в Давыдовском городском поселении»  </t>
  </si>
  <si>
    <t>0502</t>
  </si>
  <si>
    <t>19 7 01 90500</t>
  </si>
  <si>
    <t>19 7 00 00000</t>
  </si>
  <si>
    <t>5. Муниципальная Программа «Развитие транспортной системы»</t>
  </si>
  <si>
    <t>5.2.Подпрограмма « Капитальный ремонт и ремонт автомобильных дорог общего пользования местного значения на территории  Степнянского сельского поселения»</t>
  </si>
  <si>
    <t>24 2 01 98500</t>
  </si>
  <si>
    <t>6. Муниципальная Программа «Развитие малого и среднего предпринимательства на территории Давыдовского городского поселения Лискинского муниципального района Воронежской области»</t>
  </si>
  <si>
    <t>04 1 00 00000</t>
  </si>
  <si>
    <t>6.1. Подпрограмма «Развитие малого и среднего предпринимательства на территории Давыдовского городского поселения Лискинского муниципального района Воронежской области»</t>
  </si>
  <si>
    <t>04 1 01 98500</t>
  </si>
  <si>
    <t>7. Муниципальная программа "Использование и охрана земель на территории Давыдовского городского поселения"</t>
  </si>
  <si>
    <t>05 1 00 00000</t>
  </si>
  <si>
    <t>7.1. Подпрограмма "Использование и охрана земель на территории Давыдовского городского поселения"</t>
  </si>
  <si>
    <t xml:space="preserve">И. о. главы администрации Давыдовского городского поселения:                               Ю.В. Соломатин </t>
  </si>
  <si>
    <t>Отчет по муниципальным программам Давыдовского</t>
  </si>
  <si>
    <t>городского поселения 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</si>
</sst>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 CYR"/>
      <family val="2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wrapText="1"/>
    </xf>
    <xf numFmtId="164" fontId="5" fillId="3" borderId="3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0" fillId="0" borderId="1" xfId="0" applyBorder="1"/>
    <xf numFmtId="164" fontId="6" fillId="3" borderId="1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49" fontId="7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right"/>
    </xf>
    <xf numFmtId="0" fontId="0" fillId="0" borderId="7" xfId="0" applyBorder="1" applyAlignment="1"/>
    <xf numFmtId="0" fontId="0" fillId="2" borderId="7" xfId="0" applyFill="1" applyBorder="1" applyAlignment="1"/>
    <xf numFmtId="164" fontId="0" fillId="0" borderId="7" xfId="0" applyNumberFormat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164" fontId="10" fillId="0" borderId="0" xfId="0" applyNumberFormat="1" applyFont="1"/>
    <xf numFmtId="164" fontId="10" fillId="2" borderId="0" xfId="0" applyNumberFormat="1" applyFont="1" applyFill="1"/>
    <xf numFmtId="164" fontId="10" fillId="0" borderId="0" xfId="0" applyNumberFormat="1" applyFont="1" applyAlignment="1">
      <alignment vertical="center"/>
    </xf>
    <xf numFmtId="0" fontId="12" fillId="2" borderId="0" xfId="0" applyFont="1" applyFill="1" applyAlignment="1">
      <alignment vertical="top" wrapText="1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  <xf numFmtId="164" fontId="0" fillId="0" borderId="0" xfId="0" applyNumberFormat="1"/>
    <xf numFmtId="164" fontId="9" fillId="0" borderId="0" xfId="0" applyNumberFormat="1" applyFont="1" applyAlignment="1">
      <alignment vertical="center"/>
    </xf>
    <xf numFmtId="0" fontId="0" fillId="2" borderId="0" xfId="0" applyFill="1"/>
    <xf numFmtId="0" fontId="0" fillId="2" borderId="0" xfId="0" applyFont="1" applyFill="1"/>
    <xf numFmtId="0" fontId="13" fillId="0" borderId="0" xfId="0" applyFont="1"/>
    <xf numFmtId="0" fontId="5" fillId="0" borderId="0" xfId="0" applyFont="1"/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14" fillId="0" borderId="7" xfId="0" applyFont="1" applyBorder="1" applyAlignment="1"/>
    <xf numFmtId="0" fontId="14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Fill="1" applyAlignment="1">
      <alignment vertical="top"/>
    </xf>
    <xf numFmtId="0" fontId="6" fillId="2" borderId="1" xfId="0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2" borderId="4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wrapText="1"/>
    </xf>
    <xf numFmtId="0" fontId="5" fillId="0" borderId="4" xfId="0" applyFont="1" applyBorder="1" applyAlignment="1">
      <alignment horizontal="left"/>
    </xf>
    <xf numFmtId="0" fontId="6" fillId="3" borderId="2" xfId="0" applyFont="1" applyFill="1" applyBorder="1" applyAlignment="1">
      <alignment horizontal="center" wrapText="1"/>
    </xf>
    <xf numFmtId="164" fontId="6" fillId="3" borderId="4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wrapText="1"/>
    </xf>
    <xf numFmtId="164" fontId="8" fillId="3" borderId="3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wrapText="1"/>
    </xf>
    <xf numFmtId="164" fontId="5" fillId="2" borderId="3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94"/>
  <sheetViews>
    <sheetView tabSelected="1" workbookViewId="0">
      <selection activeCell="B4" sqref="B4"/>
    </sheetView>
  </sheetViews>
  <sheetFormatPr defaultRowHeight="15" x14ac:dyDescent="0.25"/>
  <cols>
    <col min="1" max="1" width="6.28515625" customWidth="1"/>
    <col min="2" max="2" width="83.28515625" customWidth="1"/>
    <col min="3" max="3" width="6.7109375" style="64" customWidth="1"/>
    <col min="4" max="4" width="7.28515625" style="44" customWidth="1"/>
    <col min="5" max="5" width="19.28515625" style="45" customWidth="1"/>
    <col min="6" max="6" width="6.7109375" style="45" customWidth="1"/>
    <col min="7" max="7" width="13.28515625" style="44" customWidth="1"/>
    <col min="8" max="8" width="12.5703125" customWidth="1"/>
  </cols>
  <sheetData>
    <row r="1" spans="2:9" ht="15" customHeight="1" x14ac:dyDescent="0.25">
      <c r="B1" s="116" t="s">
        <v>104</v>
      </c>
      <c r="C1" s="116"/>
      <c r="D1" s="116"/>
      <c r="E1" s="116"/>
      <c r="F1" s="116"/>
      <c r="G1" s="116"/>
    </row>
    <row r="2" spans="2:9" ht="15" customHeight="1" x14ac:dyDescent="0.25">
      <c r="B2" s="116"/>
      <c r="C2" s="116"/>
      <c r="D2" s="116"/>
      <c r="E2" s="116"/>
      <c r="F2" s="116"/>
      <c r="G2" s="116"/>
    </row>
    <row r="3" spans="2:9" ht="18.75" x14ac:dyDescent="0.3">
      <c r="B3" s="117" t="s">
        <v>105</v>
      </c>
      <c r="C3" s="117"/>
      <c r="D3" s="117"/>
      <c r="E3" s="117"/>
      <c r="F3" s="117"/>
      <c r="G3" s="117"/>
    </row>
    <row r="4" spans="2:9" ht="18.75" x14ac:dyDescent="0.3">
      <c r="B4" s="75"/>
      <c r="C4" s="48"/>
      <c r="D4" s="1"/>
      <c r="E4" s="1"/>
      <c r="F4" s="1"/>
      <c r="G4" s="75"/>
      <c r="H4" s="47" t="s">
        <v>0</v>
      </c>
      <c r="I4" s="46"/>
    </row>
    <row r="5" spans="2:9" ht="15.75" x14ac:dyDescent="0.25">
      <c r="B5" s="2" t="s">
        <v>1</v>
      </c>
      <c r="C5" s="49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</row>
    <row r="6" spans="2:9" ht="31.5" x14ac:dyDescent="0.25">
      <c r="B6" s="4" t="s">
        <v>7</v>
      </c>
      <c r="C6" s="50"/>
      <c r="D6" s="5"/>
      <c r="E6" s="6" t="s">
        <v>8</v>
      </c>
      <c r="F6" s="6"/>
      <c r="G6" s="7">
        <f>G7</f>
        <v>11873.3</v>
      </c>
      <c r="H6" s="7">
        <f>H7</f>
        <v>2719.3999999999996</v>
      </c>
    </row>
    <row r="7" spans="2:9" ht="15.75" x14ac:dyDescent="0.25">
      <c r="B7" s="118" t="s">
        <v>9</v>
      </c>
      <c r="C7" s="17"/>
      <c r="D7" s="119"/>
      <c r="E7" s="99" t="s">
        <v>10</v>
      </c>
      <c r="F7" s="99"/>
      <c r="G7" s="104">
        <f>G9+G10+G11+G12+G13</f>
        <v>11873.3</v>
      </c>
      <c r="H7" s="104">
        <f>H9+H10+H11+H12+H13</f>
        <v>2719.3999999999996</v>
      </c>
    </row>
    <row r="8" spans="2:9" ht="15.75" x14ac:dyDescent="0.25">
      <c r="B8" s="118"/>
      <c r="C8" s="18"/>
      <c r="D8" s="120"/>
      <c r="E8" s="100"/>
      <c r="F8" s="100"/>
      <c r="G8" s="105"/>
      <c r="H8" s="105"/>
    </row>
    <row r="9" spans="2:9" ht="15.75" x14ac:dyDescent="0.25">
      <c r="B9" s="76"/>
      <c r="C9" s="66"/>
      <c r="D9" s="5" t="s">
        <v>11</v>
      </c>
      <c r="E9" s="8" t="s">
        <v>12</v>
      </c>
      <c r="F9" s="8">
        <v>100</v>
      </c>
      <c r="G9" s="9">
        <v>4046.6</v>
      </c>
      <c r="H9" s="9">
        <v>2040.6</v>
      </c>
    </row>
    <row r="10" spans="2:9" ht="15.75" x14ac:dyDescent="0.25">
      <c r="B10" s="76"/>
      <c r="C10" s="66"/>
      <c r="D10" s="5" t="s">
        <v>11</v>
      </c>
      <c r="E10" s="8" t="s">
        <v>12</v>
      </c>
      <c r="F10" s="8">
        <v>200</v>
      </c>
      <c r="G10" s="9">
        <v>681.7</v>
      </c>
      <c r="H10" s="9">
        <v>570.6</v>
      </c>
    </row>
    <row r="11" spans="2:9" ht="15.75" x14ac:dyDescent="0.25">
      <c r="B11" s="83"/>
      <c r="C11" s="77"/>
      <c r="D11" s="5" t="s">
        <v>11</v>
      </c>
      <c r="E11" s="8" t="s">
        <v>12</v>
      </c>
      <c r="F11" s="8">
        <v>400</v>
      </c>
      <c r="G11" s="9">
        <v>7000</v>
      </c>
      <c r="H11" s="9"/>
    </row>
    <row r="12" spans="2:9" ht="15.75" x14ac:dyDescent="0.25">
      <c r="B12" s="83"/>
      <c r="C12" s="77"/>
      <c r="D12" s="5" t="s">
        <v>11</v>
      </c>
      <c r="E12" s="8" t="s">
        <v>73</v>
      </c>
      <c r="F12" s="8">
        <v>200</v>
      </c>
      <c r="G12" s="9">
        <v>100</v>
      </c>
      <c r="H12" s="9">
        <v>100</v>
      </c>
    </row>
    <row r="13" spans="2:9" ht="15.75" x14ac:dyDescent="0.25">
      <c r="B13" s="83"/>
      <c r="C13" s="77"/>
      <c r="D13" s="5" t="s">
        <v>11</v>
      </c>
      <c r="E13" s="8" t="s">
        <v>12</v>
      </c>
      <c r="F13" s="8">
        <v>800</v>
      </c>
      <c r="G13" s="9">
        <v>45</v>
      </c>
      <c r="H13" s="9">
        <v>8.1999999999999993</v>
      </c>
    </row>
    <row r="14" spans="2:9" ht="31.5" x14ac:dyDescent="0.25">
      <c r="B14" s="71" t="s">
        <v>13</v>
      </c>
      <c r="C14" s="51"/>
      <c r="D14" s="5"/>
      <c r="E14" s="6" t="s">
        <v>14</v>
      </c>
      <c r="F14" s="6"/>
      <c r="G14" s="7">
        <f>G15+G16+G21+G28+G35+G39+G40+G41+G44</f>
        <v>11056.099999999999</v>
      </c>
      <c r="H14" s="7">
        <f>H15+H16+H21+H28+H35+H39+H40+H41+H44</f>
        <v>5503.8</v>
      </c>
    </row>
    <row r="15" spans="2:9" ht="31.5" x14ac:dyDescent="0.25">
      <c r="B15" s="73" t="s">
        <v>15</v>
      </c>
      <c r="C15" s="19"/>
      <c r="D15" s="5" t="s">
        <v>16</v>
      </c>
      <c r="E15" s="8" t="s">
        <v>17</v>
      </c>
      <c r="F15" s="8">
        <v>100</v>
      </c>
      <c r="G15" s="9">
        <v>1133.5999999999999</v>
      </c>
      <c r="H15" s="9">
        <v>537.5</v>
      </c>
    </row>
    <row r="16" spans="2:9" ht="15.75" x14ac:dyDescent="0.25">
      <c r="B16" s="108" t="s">
        <v>18</v>
      </c>
      <c r="C16" s="17"/>
      <c r="D16" s="95"/>
      <c r="E16" s="99" t="s">
        <v>19</v>
      </c>
      <c r="F16" s="99"/>
      <c r="G16" s="101">
        <f>G18+G19+G20</f>
        <v>4614.8999999999996</v>
      </c>
      <c r="H16" s="101">
        <f>H18+H19+H20</f>
        <v>2402.5</v>
      </c>
    </row>
    <row r="17" spans="2:8" ht="15.75" x14ac:dyDescent="0.25">
      <c r="B17" s="109"/>
      <c r="C17" s="18"/>
      <c r="D17" s="96"/>
      <c r="E17" s="100"/>
      <c r="F17" s="100"/>
      <c r="G17" s="102"/>
      <c r="H17" s="102"/>
    </row>
    <row r="18" spans="2:8" ht="15.75" x14ac:dyDescent="0.25">
      <c r="B18" s="72"/>
      <c r="C18" s="18"/>
      <c r="D18" s="68" t="s">
        <v>16</v>
      </c>
      <c r="E18" s="8" t="s">
        <v>20</v>
      </c>
      <c r="F18" s="8">
        <v>100</v>
      </c>
      <c r="G18" s="10">
        <v>3580.9</v>
      </c>
      <c r="H18" s="10">
        <v>1775.5</v>
      </c>
    </row>
    <row r="19" spans="2:8" ht="15.75" x14ac:dyDescent="0.25">
      <c r="B19" s="72"/>
      <c r="C19" s="18"/>
      <c r="D19" s="68" t="s">
        <v>16</v>
      </c>
      <c r="E19" s="8" t="s">
        <v>20</v>
      </c>
      <c r="F19" s="8">
        <v>200</v>
      </c>
      <c r="G19" s="10">
        <v>1021</v>
      </c>
      <c r="H19" s="10">
        <v>627</v>
      </c>
    </row>
    <row r="20" spans="2:8" ht="15.75" x14ac:dyDescent="0.25">
      <c r="B20" s="72"/>
      <c r="C20" s="18"/>
      <c r="D20" s="68" t="s">
        <v>16</v>
      </c>
      <c r="E20" s="8" t="s">
        <v>20</v>
      </c>
      <c r="F20" s="8">
        <v>800</v>
      </c>
      <c r="G20" s="10">
        <v>13</v>
      </c>
      <c r="H20" s="10"/>
    </row>
    <row r="21" spans="2:8" ht="15.75" x14ac:dyDescent="0.25">
      <c r="B21" s="112" t="s">
        <v>21</v>
      </c>
      <c r="C21" s="52"/>
      <c r="D21" s="95"/>
      <c r="E21" s="99" t="s">
        <v>22</v>
      </c>
      <c r="F21" s="99"/>
      <c r="G21" s="101">
        <f>G23+G24+G27+G25+G26</f>
        <v>4096</v>
      </c>
      <c r="H21" s="101">
        <f>H23+H24+H27+H25+H26</f>
        <v>2059.6</v>
      </c>
    </row>
    <row r="22" spans="2:8" ht="15.75" x14ac:dyDescent="0.25">
      <c r="B22" s="112"/>
      <c r="C22" s="53"/>
      <c r="D22" s="96"/>
      <c r="E22" s="100"/>
      <c r="F22" s="100"/>
      <c r="G22" s="102"/>
      <c r="H22" s="102"/>
    </row>
    <row r="23" spans="2:8" ht="15.75" x14ac:dyDescent="0.25">
      <c r="B23" s="73"/>
      <c r="C23" s="19"/>
      <c r="D23" s="5" t="s">
        <v>23</v>
      </c>
      <c r="E23" s="8" t="s">
        <v>24</v>
      </c>
      <c r="F23" s="8">
        <v>100</v>
      </c>
      <c r="G23" s="10">
        <v>2700.3</v>
      </c>
      <c r="H23" s="10">
        <v>1223.2</v>
      </c>
    </row>
    <row r="24" spans="2:8" ht="15.75" x14ac:dyDescent="0.25">
      <c r="B24" s="73"/>
      <c r="C24" s="19"/>
      <c r="D24" s="5" t="s">
        <v>23</v>
      </c>
      <c r="E24" s="8" t="s">
        <v>24</v>
      </c>
      <c r="F24" s="8">
        <v>200</v>
      </c>
      <c r="G24" s="10">
        <v>971.2</v>
      </c>
      <c r="H24" s="10">
        <v>658.9</v>
      </c>
    </row>
    <row r="25" spans="2:8" ht="15.75" x14ac:dyDescent="0.25">
      <c r="B25" s="73"/>
      <c r="C25" s="19" t="s">
        <v>54</v>
      </c>
      <c r="D25" s="5" t="s">
        <v>23</v>
      </c>
      <c r="E25" s="8" t="s">
        <v>74</v>
      </c>
      <c r="F25" s="8">
        <v>200</v>
      </c>
      <c r="G25" s="10">
        <v>200.1</v>
      </c>
      <c r="H25" s="10">
        <v>100.1</v>
      </c>
    </row>
    <row r="26" spans="2:8" ht="15.75" x14ac:dyDescent="0.25">
      <c r="B26" s="80"/>
      <c r="C26" s="19"/>
      <c r="D26" s="5" t="s">
        <v>23</v>
      </c>
      <c r="E26" s="8" t="s">
        <v>74</v>
      </c>
      <c r="F26" s="8">
        <v>200</v>
      </c>
      <c r="G26" s="10">
        <v>151.4</v>
      </c>
      <c r="H26" s="10">
        <v>75.5</v>
      </c>
    </row>
    <row r="27" spans="2:8" ht="15.75" x14ac:dyDescent="0.25">
      <c r="B27" s="73"/>
      <c r="C27" s="19"/>
      <c r="D27" s="5" t="s">
        <v>23</v>
      </c>
      <c r="E27" s="8" t="s">
        <v>25</v>
      </c>
      <c r="F27" s="8">
        <v>800</v>
      </c>
      <c r="G27" s="10">
        <v>73</v>
      </c>
      <c r="H27" s="10">
        <v>1.9</v>
      </c>
    </row>
    <row r="28" spans="2:8" ht="15.75" x14ac:dyDescent="0.25">
      <c r="B28" s="112" t="s">
        <v>26</v>
      </c>
      <c r="C28" s="52"/>
      <c r="D28" s="95"/>
      <c r="E28" s="99" t="s">
        <v>27</v>
      </c>
      <c r="F28" s="99"/>
      <c r="G28" s="115">
        <f>G31+G32+G33+G34</f>
        <v>134</v>
      </c>
      <c r="H28" s="115">
        <f>H31+H32+H33+H34</f>
        <v>60</v>
      </c>
    </row>
    <row r="29" spans="2:8" ht="15.75" x14ac:dyDescent="0.25">
      <c r="B29" s="112"/>
      <c r="C29" s="54"/>
      <c r="D29" s="113"/>
      <c r="E29" s="114"/>
      <c r="F29" s="114"/>
      <c r="G29" s="115"/>
      <c r="H29" s="115"/>
    </row>
    <row r="30" spans="2:8" ht="15.75" x14ac:dyDescent="0.25">
      <c r="B30" s="112"/>
      <c r="C30" s="53"/>
      <c r="D30" s="96"/>
      <c r="E30" s="100"/>
      <c r="F30" s="100"/>
      <c r="G30" s="115"/>
      <c r="H30" s="115"/>
    </row>
    <row r="31" spans="2:8" ht="15.75" x14ac:dyDescent="0.25">
      <c r="B31" s="11"/>
      <c r="C31" s="52"/>
      <c r="D31" s="67" t="s">
        <v>28</v>
      </c>
      <c r="E31" s="8" t="s">
        <v>29</v>
      </c>
      <c r="F31" s="69">
        <v>800</v>
      </c>
      <c r="G31" s="12">
        <v>10</v>
      </c>
      <c r="H31" s="12"/>
    </row>
    <row r="32" spans="2:8" ht="15.75" x14ac:dyDescent="0.25">
      <c r="B32" s="11"/>
      <c r="C32" s="52"/>
      <c r="D32" s="67" t="s">
        <v>30</v>
      </c>
      <c r="E32" s="8" t="s">
        <v>31</v>
      </c>
      <c r="F32" s="69">
        <v>700</v>
      </c>
      <c r="G32" s="12">
        <v>1</v>
      </c>
      <c r="H32" s="12"/>
    </row>
    <row r="33" spans="2:8" ht="15.75" x14ac:dyDescent="0.25">
      <c r="B33" s="11"/>
      <c r="C33" s="52"/>
      <c r="D33" s="67" t="s">
        <v>16</v>
      </c>
      <c r="E33" s="8" t="s">
        <v>32</v>
      </c>
      <c r="F33" s="69">
        <v>500</v>
      </c>
      <c r="G33" s="12">
        <v>123</v>
      </c>
      <c r="H33" s="12">
        <v>60</v>
      </c>
    </row>
    <row r="34" spans="2:8" ht="15.75" x14ac:dyDescent="0.25">
      <c r="B34" s="11"/>
      <c r="C34" s="52"/>
      <c r="D34" s="67"/>
      <c r="E34" s="8"/>
      <c r="F34" s="69"/>
      <c r="G34" s="12"/>
      <c r="H34" s="12"/>
    </row>
    <row r="35" spans="2:8" ht="15.75" x14ac:dyDescent="0.25">
      <c r="B35" s="108" t="s">
        <v>34</v>
      </c>
      <c r="C35" s="17"/>
      <c r="D35" s="95"/>
      <c r="E35" s="99" t="s">
        <v>35</v>
      </c>
      <c r="F35" s="99"/>
      <c r="G35" s="104">
        <f>G37+G38</f>
        <v>10</v>
      </c>
      <c r="H35" s="104">
        <f>H37+H38</f>
        <v>0</v>
      </c>
    </row>
    <row r="36" spans="2:8" ht="15.75" x14ac:dyDescent="0.25">
      <c r="B36" s="109"/>
      <c r="C36" s="18"/>
      <c r="D36" s="96"/>
      <c r="E36" s="100"/>
      <c r="F36" s="100"/>
      <c r="G36" s="105"/>
      <c r="H36" s="105"/>
    </row>
    <row r="37" spans="2:8" ht="15.75" x14ac:dyDescent="0.25">
      <c r="B37" s="72"/>
      <c r="C37" s="18"/>
      <c r="D37" s="68" t="s">
        <v>36</v>
      </c>
      <c r="E37" s="8" t="s">
        <v>37</v>
      </c>
      <c r="F37" s="70">
        <v>200</v>
      </c>
      <c r="G37" s="13">
        <v>5</v>
      </c>
      <c r="H37" s="13"/>
    </row>
    <row r="38" spans="2:8" ht="15.75" x14ac:dyDescent="0.25">
      <c r="B38" s="72"/>
      <c r="C38" s="18"/>
      <c r="D38" s="68" t="s">
        <v>38</v>
      </c>
      <c r="E38" s="14" t="s">
        <v>37</v>
      </c>
      <c r="F38" s="70">
        <v>200</v>
      </c>
      <c r="G38" s="13">
        <v>5</v>
      </c>
      <c r="H38" s="13"/>
    </row>
    <row r="39" spans="2:8" ht="15.75" x14ac:dyDescent="0.25">
      <c r="B39" s="73" t="s">
        <v>39</v>
      </c>
      <c r="C39" s="19"/>
      <c r="D39" s="5" t="s">
        <v>40</v>
      </c>
      <c r="E39" s="8" t="s">
        <v>41</v>
      </c>
      <c r="F39" s="8">
        <v>300</v>
      </c>
      <c r="G39" s="13">
        <v>589.79999999999995</v>
      </c>
      <c r="H39" s="13">
        <v>293.5</v>
      </c>
    </row>
    <row r="40" spans="2:8" ht="31.5" x14ac:dyDescent="0.25">
      <c r="B40" s="73" t="s">
        <v>42</v>
      </c>
      <c r="C40" s="19"/>
      <c r="D40" s="5" t="s">
        <v>43</v>
      </c>
      <c r="E40" s="8" t="s">
        <v>44</v>
      </c>
      <c r="F40" s="8">
        <v>200</v>
      </c>
      <c r="G40" s="13">
        <v>160</v>
      </c>
      <c r="H40" s="13">
        <v>44.5</v>
      </c>
    </row>
    <row r="41" spans="2:8" ht="31.5" x14ac:dyDescent="0.25">
      <c r="B41" s="73" t="s">
        <v>45</v>
      </c>
      <c r="C41" s="19"/>
      <c r="D41" s="5"/>
      <c r="E41" s="8" t="s">
        <v>46</v>
      </c>
      <c r="F41" s="8"/>
      <c r="G41" s="74">
        <f>G42+G43</f>
        <v>233.79999999999998</v>
      </c>
      <c r="H41" s="74">
        <f>H42+H43</f>
        <v>106.2</v>
      </c>
    </row>
    <row r="42" spans="2:8" ht="15.75" x14ac:dyDescent="0.25">
      <c r="B42" s="15"/>
      <c r="C42" s="55" t="s">
        <v>47</v>
      </c>
      <c r="D42" s="5" t="s">
        <v>48</v>
      </c>
      <c r="E42" s="8" t="s">
        <v>49</v>
      </c>
      <c r="F42" s="8">
        <v>100</v>
      </c>
      <c r="G42" s="16">
        <v>217.2</v>
      </c>
      <c r="H42" s="16">
        <v>106.2</v>
      </c>
    </row>
    <row r="43" spans="2:8" ht="15.75" x14ac:dyDescent="0.25">
      <c r="B43" s="15"/>
      <c r="C43" s="55" t="s">
        <v>47</v>
      </c>
      <c r="D43" s="5" t="s">
        <v>48</v>
      </c>
      <c r="E43" s="8" t="s">
        <v>49</v>
      </c>
      <c r="F43" s="8">
        <v>200</v>
      </c>
      <c r="G43" s="16">
        <v>16.600000000000001</v>
      </c>
      <c r="H43" s="16"/>
    </row>
    <row r="44" spans="2:8" ht="15.75" x14ac:dyDescent="0.25">
      <c r="B44" s="15" t="s">
        <v>76</v>
      </c>
      <c r="C44" s="84"/>
      <c r="D44" s="78" t="s">
        <v>33</v>
      </c>
      <c r="E44" s="79" t="s">
        <v>77</v>
      </c>
      <c r="F44" s="79">
        <v>200</v>
      </c>
      <c r="G44" s="16">
        <v>84</v>
      </c>
      <c r="H44" s="16"/>
    </row>
    <row r="45" spans="2:8" ht="15.75" customHeight="1" x14ac:dyDescent="0.25">
      <c r="B45" s="110" t="s">
        <v>78</v>
      </c>
      <c r="C45" s="93"/>
      <c r="D45" s="95"/>
      <c r="E45" s="97" t="s">
        <v>63</v>
      </c>
      <c r="F45" s="99"/>
      <c r="G45" s="91">
        <f>G47+G48</f>
        <v>20</v>
      </c>
      <c r="H45" s="91">
        <f>H47+H48</f>
        <v>0</v>
      </c>
    </row>
    <row r="46" spans="2:8" ht="15.75" customHeight="1" x14ac:dyDescent="0.25">
      <c r="B46" s="111"/>
      <c r="C46" s="94"/>
      <c r="D46" s="96"/>
      <c r="E46" s="98"/>
      <c r="F46" s="100"/>
      <c r="G46" s="92"/>
      <c r="H46" s="92"/>
    </row>
    <row r="47" spans="2:8" ht="15.75" customHeight="1" x14ac:dyDescent="0.25">
      <c r="B47" s="85"/>
      <c r="C47" s="86"/>
      <c r="D47" s="81" t="s">
        <v>64</v>
      </c>
      <c r="E47" s="82" t="s">
        <v>65</v>
      </c>
      <c r="F47" s="82">
        <v>200</v>
      </c>
      <c r="G47" s="87">
        <v>10</v>
      </c>
      <c r="H47" s="87"/>
    </row>
    <row r="48" spans="2:8" ht="15.75" customHeight="1" x14ac:dyDescent="0.25">
      <c r="B48" s="85"/>
      <c r="C48" s="86"/>
      <c r="D48" s="81" t="s">
        <v>64</v>
      </c>
      <c r="E48" s="82" t="s">
        <v>75</v>
      </c>
      <c r="F48" s="82">
        <v>500</v>
      </c>
      <c r="G48" s="87">
        <v>10</v>
      </c>
      <c r="H48" s="87"/>
    </row>
    <row r="49" spans="2:8" ht="15.75" x14ac:dyDescent="0.25">
      <c r="B49" s="106" t="s">
        <v>79</v>
      </c>
      <c r="C49" s="56"/>
      <c r="D49" s="95"/>
      <c r="E49" s="97" t="s">
        <v>50</v>
      </c>
      <c r="F49" s="97"/>
      <c r="G49" s="107">
        <f>G51+G56+G64+G68+G69+G70</f>
        <v>20808.099999999999</v>
      </c>
      <c r="H49" s="107">
        <f>H51+H56+H64+H69+H70+H68</f>
        <v>6491.6</v>
      </c>
    </row>
    <row r="50" spans="2:8" ht="15.75" x14ac:dyDescent="0.25">
      <c r="B50" s="106"/>
      <c r="C50" s="57"/>
      <c r="D50" s="96"/>
      <c r="E50" s="98"/>
      <c r="F50" s="98"/>
      <c r="G50" s="107"/>
      <c r="H50" s="107"/>
    </row>
    <row r="51" spans="2:8" ht="15.75" x14ac:dyDescent="0.25">
      <c r="B51" s="103" t="s">
        <v>83</v>
      </c>
      <c r="C51" s="17"/>
      <c r="D51" s="95"/>
      <c r="E51" s="99" t="s">
        <v>51</v>
      </c>
      <c r="F51" s="99"/>
      <c r="G51" s="101">
        <f>G53+G54+G55</f>
        <v>883.9</v>
      </c>
      <c r="H51" s="101">
        <f>H53+H54+H55</f>
        <v>475.40000000000003</v>
      </c>
    </row>
    <row r="52" spans="2:8" ht="15.75" x14ac:dyDescent="0.25">
      <c r="B52" s="103"/>
      <c r="C52" s="18"/>
      <c r="D52" s="96"/>
      <c r="E52" s="100"/>
      <c r="F52" s="100"/>
      <c r="G52" s="102"/>
      <c r="H52" s="102"/>
    </row>
    <row r="53" spans="2:8" ht="15.75" x14ac:dyDescent="0.25">
      <c r="B53" s="66"/>
      <c r="C53" s="66"/>
      <c r="D53" s="5" t="s">
        <v>52</v>
      </c>
      <c r="E53" s="8" t="s">
        <v>53</v>
      </c>
      <c r="F53" s="8">
        <v>200</v>
      </c>
      <c r="G53" s="10">
        <v>660.7</v>
      </c>
      <c r="H53" s="10">
        <v>252.2</v>
      </c>
    </row>
    <row r="54" spans="2:8" ht="15.75" x14ac:dyDescent="0.25">
      <c r="B54" s="15"/>
      <c r="C54" s="58" t="s">
        <v>54</v>
      </c>
      <c r="D54" s="5" t="s">
        <v>52</v>
      </c>
      <c r="E54" s="8" t="s">
        <v>55</v>
      </c>
      <c r="F54" s="8">
        <v>200</v>
      </c>
      <c r="G54" s="10">
        <v>202.9</v>
      </c>
      <c r="H54" s="10">
        <v>202.9</v>
      </c>
    </row>
    <row r="55" spans="2:8" ht="15.75" x14ac:dyDescent="0.25">
      <c r="B55" s="15"/>
      <c r="C55" s="17" t="s">
        <v>56</v>
      </c>
      <c r="D55" s="5" t="s">
        <v>52</v>
      </c>
      <c r="E55" s="8" t="s">
        <v>55</v>
      </c>
      <c r="F55" s="8">
        <v>200</v>
      </c>
      <c r="G55" s="10">
        <v>20.3</v>
      </c>
      <c r="H55" s="10">
        <v>20.3</v>
      </c>
    </row>
    <row r="56" spans="2:8" ht="15.75" x14ac:dyDescent="0.25">
      <c r="B56" s="17" t="s">
        <v>84</v>
      </c>
      <c r="C56" s="17"/>
      <c r="D56" s="67"/>
      <c r="E56" s="8" t="s">
        <v>57</v>
      </c>
      <c r="F56" s="8"/>
      <c r="G56" s="74">
        <f>G57+G58+G59+G60+G61+G62+G63</f>
        <v>12534.9</v>
      </c>
      <c r="H56" s="74">
        <f>H57+H58+H59+H60+H61+H62+H63</f>
        <v>1377.2</v>
      </c>
    </row>
    <row r="57" spans="2:8" ht="15.75" x14ac:dyDescent="0.25">
      <c r="B57" s="17"/>
      <c r="C57" s="17"/>
      <c r="D57" s="67" t="s">
        <v>52</v>
      </c>
      <c r="E57" s="8" t="s">
        <v>58</v>
      </c>
      <c r="F57" s="8">
        <v>200</v>
      </c>
      <c r="G57" s="9">
        <v>2323.6999999999998</v>
      </c>
      <c r="H57" s="9">
        <v>1267.2</v>
      </c>
    </row>
    <row r="58" spans="2:8" ht="15.75" x14ac:dyDescent="0.25">
      <c r="B58" s="17"/>
      <c r="C58" s="17"/>
      <c r="D58" s="67" t="s">
        <v>52</v>
      </c>
      <c r="E58" s="8" t="s">
        <v>80</v>
      </c>
      <c r="F58" s="8">
        <v>200</v>
      </c>
      <c r="G58" s="9">
        <v>100</v>
      </c>
      <c r="H58" s="9"/>
    </row>
    <row r="59" spans="2:8" ht="15.75" x14ac:dyDescent="0.25">
      <c r="B59" s="17"/>
      <c r="C59" s="88" t="s">
        <v>54</v>
      </c>
      <c r="D59" s="78" t="s">
        <v>52</v>
      </c>
      <c r="E59" s="8" t="s">
        <v>81</v>
      </c>
      <c r="F59" s="8">
        <v>200</v>
      </c>
      <c r="G59" s="9">
        <v>4628.3</v>
      </c>
      <c r="H59" s="9"/>
    </row>
    <row r="60" spans="2:8" ht="15.75" x14ac:dyDescent="0.25">
      <c r="B60" s="17"/>
      <c r="C60" s="88"/>
      <c r="D60" s="78" t="s">
        <v>52</v>
      </c>
      <c r="E60" s="8" t="s">
        <v>81</v>
      </c>
      <c r="F60" s="8">
        <v>200</v>
      </c>
      <c r="G60" s="9">
        <v>741.5</v>
      </c>
      <c r="H60" s="9">
        <v>110</v>
      </c>
    </row>
    <row r="61" spans="2:8" ht="15.75" x14ac:dyDescent="0.25">
      <c r="B61" s="17"/>
      <c r="C61" s="88" t="s">
        <v>47</v>
      </c>
      <c r="D61" s="78" t="s">
        <v>52</v>
      </c>
      <c r="E61" s="8" t="s">
        <v>82</v>
      </c>
      <c r="F61" s="8">
        <v>200</v>
      </c>
      <c r="G61" s="9">
        <v>3234</v>
      </c>
      <c r="H61" s="9"/>
    </row>
    <row r="62" spans="2:8" ht="15.75" x14ac:dyDescent="0.25">
      <c r="B62" s="17"/>
      <c r="C62" s="88" t="s">
        <v>54</v>
      </c>
      <c r="D62" s="78" t="s">
        <v>52</v>
      </c>
      <c r="E62" s="8" t="s">
        <v>82</v>
      </c>
      <c r="F62" s="8">
        <v>200</v>
      </c>
      <c r="G62" s="9">
        <v>66</v>
      </c>
      <c r="H62" s="9"/>
    </row>
    <row r="63" spans="2:8" ht="15.75" x14ac:dyDescent="0.25">
      <c r="B63" s="17"/>
      <c r="C63" s="88"/>
      <c r="D63" s="78" t="s">
        <v>52</v>
      </c>
      <c r="E63" s="8" t="s">
        <v>82</v>
      </c>
      <c r="F63" s="8">
        <v>200</v>
      </c>
      <c r="G63" s="9">
        <v>1441.4</v>
      </c>
      <c r="H63" s="9"/>
    </row>
    <row r="64" spans="2:8" ht="31.5" x14ac:dyDescent="0.25">
      <c r="B64" s="19" t="s">
        <v>85</v>
      </c>
      <c r="C64" s="19"/>
      <c r="D64" s="5"/>
      <c r="E64" s="8" t="s">
        <v>59</v>
      </c>
      <c r="F64" s="8"/>
      <c r="G64" s="74">
        <f>G65+G66+G67</f>
        <v>4276</v>
      </c>
      <c r="H64" s="74">
        <f>H65+H66+H67</f>
        <v>4236.8</v>
      </c>
    </row>
    <row r="65" spans="2:8" ht="15.75" x14ac:dyDescent="0.25">
      <c r="B65" s="19"/>
      <c r="C65" s="19"/>
      <c r="D65" s="5" t="s">
        <v>52</v>
      </c>
      <c r="E65" s="8" t="s">
        <v>60</v>
      </c>
      <c r="F65" s="8">
        <v>200</v>
      </c>
      <c r="G65" s="9">
        <v>2300</v>
      </c>
      <c r="H65" s="9">
        <v>2260.8000000000002</v>
      </c>
    </row>
    <row r="66" spans="2:8" ht="15.75" x14ac:dyDescent="0.25">
      <c r="B66" s="19"/>
      <c r="C66" s="55" t="s">
        <v>54</v>
      </c>
      <c r="D66" s="5" t="s">
        <v>52</v>
      </c>
      <c r="E66" s="8" t="s">
        <v>86</v>
      </c>
      <c r="F66" s="8">
        <v>200</v>
      </c>
      <c r="G66" s="9">
        <v>1729</v>
      </c>
      <c r="H66" s="9">
        <v>1729</v>
      </c>
    </row>
    <row r="67" spans="2:8" ht="15.75" x14ac:dyDescent="0.25">
      <c r="B67" s="19"/>
      <c r="C67" s="55"/>
      <c r="D67" s="5" t="s">
        <v>52</v>
      </c>
      <c r="E67" s="8" t="s">
        <v>86</v>
      </c>
      <c r="F67" s="8">
        <v>200</v>
      </c>
      <c r="G67" s="9">
        <v>247</v>
      </c>
      <c r="H67" s="9">
        <v>247</v>
      </c>
    </row>
    <row r="68" spans="2:8" ht="15.75" x14ac:dyDescent="0.25">
      <c r="B68" s="19" t="s">
        <v>87</v>
      </c>
      <c r="C68" s="19"/>
      <c r="D68" s="5" t="s">
        <v>52</v>
      </c>
      <c r="E68" s="8" t="s">
        <v>61</v>
      </c>
      <c r="F68" s="8">
        <v>200</v>
      </c>
      <c r="G68" s="9">
        <v>203</v>
      </c>
      <c r="H68" s="9">
        <v>203</v>
      </c>
    </row>
    <row r="69" spans="2:8" ht="31.5" x14ac:dyDescent="0.25">
      <c r="B69" s="19" t="s">
        <v>88</v>
      </c>
      <c r="C69" s="19"/>
      <c r="D69" s="5" t="s">
        <v>52</v>
      </c>
      <c r="E69" s="14" t="s">
        <v>62</v>
      </c>
      <c r="F69" s="8">
        <v>200</v>
      </c>
      <c r="G69" s="9">
        <v>199.3</v>
      </c>
      <c r="H69" s="9">
        <v>199.2</v>
      </c>
    </row>
    <row r="70" spans="2:8" ht="31.5" x14ac:dyDescent="0.25">
      <c r="B70" s="19" t="s">
        <v>89</v>
      </c>
      <c r="C70" s="19"/>
      <c r="D70" s="5"/>
      <c r="E70" s="8" t="s">
        <v>92</v>
      </c>
      <c r="F70" s="8"/>
      <c r="G70" s="9">
        <f>G71+G72</f>
        <v>2711</v>
      </c>
      <c r="H70" s="9">
        <f>H71+H72</f>
        <v>0</v>
      </c>
    </row>
    <row r="71" spans="2:8" ht="15.75" x14ac:dyDescent="0.25">
      <c r="B71" s="19"/>
      <c r="C71" s="19"/>
      <c r="D71" s="5" t="s">
        <v>90</v>
      </c>
      <c r="E71" s="8" t="s">
        <v>91</v>
      </c>
      <c r="F71" s="8">
        <v>200</v>
      </c>
      <c r="G71" s="9">
        <v>2000</v>
      </c>
      <c r="H71" s="9"/>
    </row>
    <row r="72" spans="2:8" ht="15.75" x14ac:dyDescent="0.25">
      <c r="B72" s="19"/>
      <c r="C72" s="19"/>
      <c r="D72" s="5" t="s">
        <v>90</v>
      </c>
      <c r="E72" s="8" t="s">
        <v>91</v>
      </c>
      <c r="F72" s="8">
        <v>800</v>
      </c>
      <c r="G72" s="9">
        <v>711</v>
      </c>
      <c r="H72" s="9"/>
    </row>
    <row r="73" spans="2:8" ht="15.75" x14ac:dyDescent="0.25">
      <c r="B73" s="71" t="s">
        <v>93</v>
      </c>
      <c r="C73" s="59"/>
      <c r="D73" s="22"/>
      <c r="E73" s="21" t="s">
        <v>67</v>
      </c>
      <c r="F73" s="23"/>
      <c r="G73" s="7">
        <f>G74</f>
        <v>18849.699999999997</v>
      </c>
      <c r="H73" s="7">
        <f>H74</f>
        <v>997.3</v>
      </c>
    </row>
    <row r="74" spans="2:8" ht="47.25" x14ac:dyDescent="0.25">
      <c r="B74" s="73" t="s">
        <v>94</v>
      </c>
      <c r="C74" s="60"/>
      <c r="D74" s="22"/>
      <c r="E74" s="23" t="s">
        <v>68</v>
      </c>
      <c r="F74" s="23"/>
      <c r="G74" s="74">
        <f>G75+G76+G77+G78</f>
        <v>18849.699999999997</v>
      </c>
      <c r="H74" s="74">
        <f>H75+H76+H77+H78</f>
        <v>997.3</v>
      </c>
    </row>
    <row r="75" spans="2:8" ht="15.75" x14ac:dyDescent="0.25">
      <c r="B75" s="73"/>
      <c r="C75" s="60"/>
      <c r="D75" s="22" t="s">
        <v>69</v>
      </c>
      <c r="E75" s="23" t="s">
        <v>70</v>
      </c>
      <c r="F75" s="23">
        <v>200</v>
      </c>
      <c r="G75" s="9">
        <v>4503.8999999999996</v>
      </c>
      <c r="H75" s="9">
        <v>997.3</v>
      </c>
    </row>
    <row r="76" spans="2:8" ht="15.75" x14ac:dyDescent="0.25">
      <c r="B76" s="15"/>
      <c r="C76" s="58" t="s">
        <v>54</v>
      </c>
      <c r="D76" s="5" t="s">
        <v>69</v>
      </c>
      <c r="E76" s="14" t="s">
        <v>71</v>
      </c>
      <c r="F76" s="8">
        <v>200</v>
      </c>
      <c r="G76" s="9">
        <v>14269.7</v>
      </c>
      <c r="H76" s="9"/>
    </row>
    <row r="77" spans="2:8" ht="15.75" x14ac:dyDescent="0.25">
      <c r="B77" s="15"/>
      <c r="C77" s="66" t="s">
        <v>56</v>
      </c>
      <c r="D77" s="5" t="s">
        <v>69</v>
      </c>
      <c r="E77" s="14" t="s">
        <v>71</v>
      </c>
      <c r="F77" s="8">
        <v>200</v>
      </c>
      <c r="G77" s="9">
        <v>66.099999999999994</v>
      </c>
      <c r="H77" s="9"/>
    </row>
    <row r="78" spans="2:8" ht="15.75" x14ac:dyDescent="0.25">
      <c r="B78" s="15"/>
      <c r="C78" s="89"/>
      <c r="D78" s="22" t="s">
        <v>69</v>
      </c>
      <c r="E78" s="23" t="s">
        <v>95</v>
      </c>
      <c r="F78" s="20">
        <v>500</v>
      </c>
      <c r="G78" s="9">
        <v>10</v>
      </c>
      <c r="H78" s="9"/>
    </row>
    <row r="79" spans="2:8" ht="47.25" x14ac:dyDescent="0.25">
      <c r="B79" s="71" t="s">
        <v>96</v>
      </c>
      <c r="C79" s="59"/>
      <c r="D79" s="22"/>
      <c r="E79" s="21" t="s">
        <v>97</v>
      </c>
      <c r="F79" s="20"/>
      <c r="G79" s="7">
        <f>G80</f>
        <v>1</v>
      </c>
      <c r="H79" s="7">
        <f>H80</f>
        <v>0</v>
      </c>
    </row>
    <row r="80" spans="2:8" ht="47.25" x14ac:dyDescent="0.25">
      <c r="B80" s="73" t="s">
        <v>98</v>
      </c>
      <c r="C80" s="19"/>
      <c r="D80" s="5" t="s">
        <v>33</v>
      </c>
      <c r="E80" s="8" t="s">
        <v>99</v>
      </c>
      <c r="F80" s="8">
        <v>500</v>
      </c>
      <c r="G80" s="74">
        <v>1</v>
      </c>
      <c r="H80" s="74">
        <f>H81+H82+H83</f>
        <v>0</v>
      </c>
    </row>
    <row r="81" spans="2:8" ht="31.5" x14ac:dyDescent="0.25">
      <c r="B81" s="57" t="s">
        <v>100</v>
      </c>
      <c r="C81" s="24"/>
      <c r="D81" s="5"/>
      <c r="E81" s="8" t="s">
        <v>101</v>
      </c>
      <c r="F81" s="8"/>
      <c r="G81" s="9">
        <f>G82</f>
        <v>15</v>
      </c>
      <c r="H81" s="9">
        <f>H82</f>
        <v>0</v>
      </c>
    </row>
    <row r="82" spans="2:8" ht="30" x14ac:dyDescent="0.25">
      <c r="B82" s="90" t="s">
        <v>102</v>
      </c>
      <c r="C82" s="24"/>
      <c r="D82" s="5" t="s">
        <v>33</v>
      </c>
      <c r="E82" s="8" t="s">
        <v>66</v>
      </c>
      <c r="F82" s="8">
        <v>200</v>
      </c>
      <c r="G82" s="9">
        <v>15</v>
      </c>
      <c r="H82" s="9"/>
    </row>
    <row r="83" spans="2:8" ht="15.75" x14ac:dyDescent="0.25">
      <c r="B83" s="53"/>
      <c r="C83" s="53"/>
      <c r="D83" s="5"/>
      <c r="E83" s="8"/>
      <c r="F83" s="8"/>
      <c r="G83" s="9"/>
      <c r="H83" s="9"/>
    </row>
    <row r="84" spans="2:8" ht="15.75" x14ac:dyDescent="0.25">
      <c r="B84" s="25"/>
      <c r="C84" s="61"/>
      <c r="D84" s="26"/>
      <c r="E84" s="27"/>
      <c r="F84" s="27"/>
      <c r="G84" s="28"/>
      <c r="H84" s="28"/>
    </row>
    <row r="85" spans="2:8" ht="15.75" x14ac:dyDescent="0.25">
      <c r="B85" s="4" t="s">
        <v>72</v>
      </c>
      <c r="C85" s="50"/>
      <c r="D85" s="5"/>
      <c r="E85" s="6"/>
      <c r="F85" s="6"/>
      <c r="G85" s="7">
        <f>G6+G14+G45+G49+G73+G79+G81</f>
        <v>62623.199999999997</v>
      </c>
      <c r="H85" s="7">
        <f>H6+H14+H45+H49+H73+H79+H81</f>
        <v>15712.1</v>
      </c>
    </row>
    <row r="86" spans="2:8" x14ac:dyDescent="0.25">
      <c r="B86" s="29"/>
      <c r="C86" s="62"/>
      <c r="D86" s="30"/>
      <c r="E86" s="30"/>
      <c r="F86" s="30"/>
      <c r="G86" s="31"/>
      <c r="H86" s="32"/>
    </row>
    <row r="87" spans="2:8" ht="15.75" x14ac:dyDescent="0.25">
      <c r="B87" s="65" t="s">
        <v>103</v>
      </c>
      <c r="C87" s="63"/>
      <c r="D87" s="34"/>
      <c r="E87" s="35"/>
      <c r="F87" s="34"/>
      <c r="G87" s="36"/>
      <c r="H87" s="37"/>
    </row>
    <row r="88" spans="2:8" x14ac:dyDescent="0.25">
      <c r="B88" s="33"/>
      <c r="C88" s="63"/>
      <c r="D88" s="34"/>
      <c r="E88" s="34"/>
      <c r="F88" s="34"/>
      <c r="G88" s="38"/>
      <c r="H88" s="38"/>
    </row>
    <row r="89" spans="2:8" x14ac:dyDescent="0.25">
      <c r="B89" s="33"/>
      <c r="C89" s="63"/>
      <c r="D89" s="34"/>
      <c r="E89" s="39"/>
      <c r="F89" s="34"/>
      <c r="G89" s="40"/>
      <c r="H89" s="41"/>
    </row>
    <row r="90" spans="2:8" x14ac:dyDescent="0.25">
      <c r="B90" s="33"/>
      <c r="C90" s="63"/>
      <c r="D90" s="34"/>
      <c r="E90" s="34"/>
      <c r="F90" s="34"/>
      <c r="G90" s="42"/>
      <c r="H90" s="41"/>
    </row>
    <row r="91" spans="2:8" x14ac:dyDescent="0.25">
      <c r="B91" s="33"/>
      <c r="C91" s="63"/>
      <c r="D91" s="34"/>
      <c r="E91" s="34"/>
      <c r="F91" s="34"/>
      <c r="G91" s="43"/>
      <c r="H91" s="41"/>
    </row>
    <row r="92" spans="2:8" x14ac:dyDescent="0.25">
      <c r="B92" s="33"/>
      <c r="C92" s="63"/>
      <c r="D92" s="34"/>
      <c r="E92" s="34"/>
      <c r="F92" s="34"/>
      <c r="G92" s="33"/>
      <c r="H92" s="33"/>
    </row>
    <row r="93" spans="2:8" x14ac:dyDescent="0.25">
      <c r="H93" s="44"/>
    </row>
    <row r="94" spans="2:8" x14ac:dyDescent="0.25">
      <c r="H94" s="44"/>
    </row>
  </sheetData>
  <mergeCells count="51">
    <mergeCell ref="B1:G2"/>
    <mergeCell ref="B3:G3"/>
    <mergeCell ref="H7:H8"/>
    <mergeCell ref="B16:B17"/>
    <mergeCell ref="D16:D17"/>
    <mergeCell ref="E16:E17"/>
    <mergeCell ref="F16:F17"/>
    <mergeCell ref="G16:G17"/>
    <mergeCell ref="H16:H17"/>
    <mergeCell ref="B7:B8"/>
    <mergeCell ref="D7:D8"/>
    <mergeCell ref="E7:E8"/>
    <mergeCell ref="F7:F8"/>
    <mergeCell ref="G7:G8"/>
    <mergeCell ref="H21:H22"/>
    <mergeCell ref="B28:B30"/>
    <mergeCell ref="D28:D30"/>
    <mergeCell ref="E28:E30"/>
    <mergeCell ref="F28:F30"/>
    <mergeCell ref="G28:G30"/>
    <mergeCell ref="H28:H30"/>
    <mergeCell ref="G21:G22"/>
    <mergeCell ref="B21:B22"/>
    <mergeCell ref="D21:D22"/>
    <mergeCell ref="E21:E22"/>
    <mergeCell ref="F21:F22"/>
    <mergeCell ref="H35:H36"/>
    <mergeCell ref="B49:B50"/>
    <mergeCell ref="D49:D50"/>
    <mergeCell ref="E49:E50"/>
    <mergeCell ref="F49:F50"/>
    <mergeCell ref="G49:G50"/>
    <mergeCell ref="H49:H50"/>
    <mergeCell ref="B35:B36"/>
    <mergeCell ref="D35:D36"/>
    <mergeCell ref="E35:E36"/>
    <mergeCell ref="F35:F36"/>
    <mergeCell ref="G35:G36"/>
    <mergeCell ref="B45:B46"/>
    <mergeCell ref="H51:H52"/>
    <mergeCell ref="B51:B52"/>
    <mergeCell ref="D51:D52"/>
    <mergeCell ref="E51:E52"/>
    <mergeCell ref="F51:F52"/>
    <mergeCell ref="G51:G52"/>
    <mergeCell ref="H45:H46"/>
    <mergeCell ref="C45:C46"/>
    <mergeCell ref="D45:D46"/>
    <mergeCell ref="E45:E46"/>
    <mergeCell ref="F45:F46"/>
    <mergeCell ref="G45:G46"/>
  </mergeCells>
  <pageMargins left="0.70866141732283472" right="0.27559055118110237" top="0.39370078740157483" bottom="0.74803149606299213" header="0.31496062992125984" footer="0.31496062992125984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Татьяна</cp:lastModifiedBy>
  <cp:revision/>
  <dcterms:created xsi:type="dcterms:W3CDTF">2015-06-05T18:17:20Z</dcterms:created>
  <dcterms:modified xsi:type="dcterms:W3CDTF">2022-07-07T08:09:01Z</dcterms:modified>
  <cp:category/>
  <cp:contentStatus/>
</cp:coreProperties>
</file>