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/>
  </bookViews>
  <sheets>
    <sheet name="Камыш" sheetId="1" r:id="rId1"/>
  </sheets>
  <definedNames>
    <definedName name="_xlnm.Print_Area" localSheetId="0">Камыш!$A$1:$I$120</definedName>
  </definedNames>
  <calcPr calcId="145621"/>
</workbook>
</file>

<file path=xl/calcChain.xml><?xml version="1.0" encoding="utf-8"?>
<calcChain xmlns="http://schemas.openxmlformats.org/spreadsheetml/2006/main">
  <c r="I95" i="1" l="1"/>
  <c r="G70" i="1" l="1"/>
  <c r="G68" i="1"/>
  <c r="G65" i="1"/>
  <c r="G62" i="1"/>
  <c r="G60" i="1"/>
  <c r="G57" i="1"/>
  <c r="G56" i="1"/>
  <c r="G50" i="1"/>
  <c r="G48" i="1"/>
  <c r="G45" i="1"/>
  <c r="G40" i="1"/>
  <c r="G38" i="1"/>
  <c r="G36" i="1"/>
  <c r="G25" i="1"/>
  <c r="I118" i="1" l="1"/>
  <c r="I117" i="1"/>
  <c r="I112" i="1"/>
  <c r="I111" i="1"/>
  <c r="I110" i="1"/>
  <c r="I109" i="1"/>
  <c r="I106" i="1"/>
  <c r="I105" i="1"/>
  <c r="I101" i="1"/>
  <c r="I100" i="1"/>
  <c r="I91" i="1"/>
  <c r="I90" i="1"/>
  <c r="I89" i="1"/>
  <c r="I88" i="1"/>
  <c r="I83" i="1"/>
  <c r="I82" i="1"/>
  <c r="I81" i="1"/>
  <c r="I80" i="1"/>
  <c r="I79" i="1"/>
  <c r="I78" i="1"/>
  <c r="I77" i="1"/>
  <c r="I76" i="1"/>
  <c r="I74" i="1"/>
  <c r="I73" i="1"/>
  <c r="I72" i="1"/>
  <c r="I71" i="1"/>
  <c r="I66" i="1"/>
  <c r="I65" i="1"/>
  <c r="I64" i="1"/>
  <c r="I63" i="1"/>
  <c r="I62" i="1"/>
  <c r="I58" i="1"/>
  <c r="I57" i="1"/>
  <c r="I56" i="1"/>
  <c r="I55" i="1"/>
  <c r="I54" i="1"/>
  <c r="I53" i="1"/>
  <c r="I52" i="1"/>
  <c r="I51" i="1"/>
  <c r="I46" i="1"/>
  <c r="I45" i="1"/>
  <c r="I44" i="1"/>
  <c r="I43" i="1"/>
  <c r="I42" i="1"/>
  <c r="I41" i="1"/>
  <c r="I40" i="1"/>
  <c r="I38" i="1"/>
  <c r="I36" i="1"/>
  <c r="I35" i="1"/>
  <c r="I33" i="1"/>
  <c r="I32" i="1"/>
  <c r="I31" i="1"/>
  <c r="I30" i="1"/>
  <c r="I29" i="1"/>
  <c r="I28" i="1"/>
  <c r="I26" i="1"/>
  <c r="I25" i="1"/>
  <c r="I21" i="1"/>
  <c r="I20" i="1"/>
  <c r="I6" i="1"/>
  <c r="I7" i="1"/>
  <c r="I8" i="1"/>
  <c r="I9" i="1"/>
  <c r="I10" i="1"/>
  <c r="I11" i="1"/>
  <c r="I12" i="1"/>
  <c r="I13" i="1"/>
  <c r="I14" i="1"/>
  <c r="I15" i="1"/>
  <c r="I16" i="1"/>
  <c r="I17" i="1"/>
  <c r="I5" i="1"/>
  <c r="I48" i="1"/>
  <c r="I50" i="1"/>
  <c r="I60" i="1"/>
  <c r="I68" i="1"/>
  <c r="I70" i="1"/>
  <c r="G8" i="1"/>
  <c r="F118" i="1" l="1"/>
  <c r="E118" i="1"/>
  <c r="D118" i="1"/>
  <c r="C118" i="1"/>
  <c r="H115" i="1"/>
  <c r="E115" i="1"/>
  <c r="D115" i="1"/>
  <c r="C115" i="1"/>
  <c r="F112" i="1"/>
  <c r="F110" i="1"/>
  <c r="F108" i="1"/>
  <c r="F105" i="1"/>
  <c r="F106" i="1" s="1"/>
  <c r="B105" i="1"/>
  <c r="C103" i="1"/>
  <c r="F101" i="1"/>
  <c r="E101" i="1"/>
  <c r="D101" i="1"/>
  <c r="C101" i="1"/>
  <c r="F91" i="1"/>
  <c r="E91" i="1"/>
  <c r="D91" i="1"/>
  <c r="C91" i="1"/>
  <c r="F89" i="1"/>
  <c r="E89" i="1"/>
  <c r="D89" i="1"/>
  <c r="C89" i="1"/>
  <c r="F83" i="1"/>
  <c r="C83" i="1"/>
  <c r="F81" i="1"/>
  <c r="C81" i="1"/>
  <c r="F79" i="1"/>
  <c r="C79" i="1"/>
  <c r="F77" i="1"/>
  <c r="C77" i="1"/>
  <c r="F74" i="1"/>
  <c r="C74" i="1"/>
  <c r="F72" i="1"/>
  <c r="C72" i="1"/>
  <c r="H70" i="1"/>
  <c r="F70" i="1"/>
  <c r="C70" i="1"/>
  <c r="H68" i="1"/>
  <c r="F68" i="1"/>
  <c r="F65" i="1"/>
  <c r="E65" i="1"/>
  <c r="C65" i="1"/>
  <c r="B65" i="1"/>
  <c r="F64" i="1"/>
  <c r="C64" i="1"/>
  <c r="H62" i="1"/>
  <c r="F62" i="1"/>
  <c r="C62" i="1"/>
  <c r="H60" i="1"/>
  <c r="F60" i="1"/>
  <c r="F57" i="1"/>
  <c r="E57" i="1"/>
  <c r="C57" i="1"/>
  <c r="B57" i="1"/>
  <c r="F56" i="1"/>
  <c r="C56" i="1"/>
  <c r="F54" i="1"/>
  <c r="C54" i="1"/>
  <c r="F52" i="1"/>
  <c r="C52" i="1"/>
  <c r="H50" i="1"/>
  <c r="F50" i="1"/>
  <c r="F48" i="1"/>
  <c r="F45" i="1"/>
  <c r="E45" i="1"/>
  <c r="C45" i="1"/>
  <c r="B45" i="1"/>
  <c r="F44" i="1"/>
  <c r="C44" i="1"/>
  <c r="F42" i="1"/>
  <c r="C42" i="1"/>
  <c r="F40" i="1"/>
  <c r="F38" i="1"/>
  <c r="F36" i="1"/>
  <c r="C36" i="1"/>
  <c r="F33" i="1"/>
  <c r="C33" i="1"/>
  <c r="F31" i="1"/>
  <c r="C31" i="1"/>
  <c r="F29" i="1"/>
  <c r="C29" i="1"/>
  <c r="F25" i="1"/>
  <c r="E25" i="1"/>
  <c r="C25" i="1"/>
  <c r="B25" i="1"/>
  <c r="F23" i="1"/>
  <c r="D22" i="1"/>
  <c r="E23" i="1" s="1"/>
  <c r="C22" i="1"/>
  <c r="B22" i="1"/>
  <c r="F21" i="1"/>
  <c r="D20" i="1"/>
  <c r="E21" i="1" s="1"/>
  <c r="C20" i="1"/>
  <c r="B20" i="1"/>
  <c r="F17" i="1"/>
  <c r="E17" i="1"/>
  <c r="F15" i="1"/>
  <c r="E15" i="1"/>
  <c r="F13" i="1"/>
  <c r="E13" i="1"/>
  <c r="F11" i="1"/>
  <c r="E11" i="1"/>
  <c r="F8" i="1"/>
  <c r="E8" i="1"/>
  <c r="C7" i="1"/>
  <c r="F6" i="1"/>
  <c r="E6" i="1"/>
  <c r="C23" i="1" l="1"/>
  <c r="C46" i="1"/>
  <c r="F46" i="1"/>
  <c r="C58" i="1"/>
  <c r="F58" i="1"/>
  <c r="C21" i="1"/>
  <c r="C26" i="1"/>
  <c r="F26" i="1"/>
  <c r="C66" i="1"/>
  <c r="F66" i="1"/>
  <c r="D21" i="1"/>
  <c r="D23" i="1"/>
</calcChain>
</file>

<file path=xl/sharedStrings.xml><?xml version="1.0" encoding="utf-8"?>
<sst xmlns="http://schemas.openxmlformats.org/spreadsheetml/2006/main" count="135" uniqueCount="75">
  <si>
    <t>Показатель, единица измерения</t>
  </si>
  <si>
    <t>2013 г.</t>
  </si>
  <si>
    <t>2014 г.</t>
  </si>
  <si>
    <t>2015 г.</t>
  </si>
  <si>
    <t>2016 г.</t>
  </si>
  <si>
    <t>2017 г.</t>
  </si>
  <si>
    <t>отчет</t>
  </si>
  <si>
    <t>отчёт</t>
  </si>
  <si>
    <t xml:space="preserve">1.Индикаторы развития демографии, сферы труда и занятости </t>
  </si>
  <si>
    <t>Численность постоянного населения (на конец года), тыс.чел.</t>
  </si>
  <si>
    <t>в % к предыдущему году</t>
  </si>
  <si>
    <t>Численность занятых в экономике, тыс.чел.</t>
  </si>
  <si>
    <t>Уровень регистрируемой безработицы,%</t>
  </si>
  <si>
    <t>Фонд оплаты труда по полному кругу организаций без централизованного досчёта, млн.руб.</t>
  </si>
  <si>
    <t>Фонд оплаты труда по крупным и средним организациям, млн.руб.</t>
  </si>
  <si>
    <t>Среднемесячная заработная плата по полному кругу организаций без централизованного досчёта,  руб.</t>
  </si>
  <si>
    <t>Среднемесячная заработная плата по крупным и средним организациям,  руб.</t>
  </si>
  <si>
    <t>2. Индикаторы развития экономического потенциала</t>
  </si>
  <si>
    <t>2.1. Промышленное производство</t>
  </si>
  <si>
    <t>Промышленное производство (объем отгруженной продукции) по полному кругу предприятий, млн.руб.:</t>
  </si>
  <si>
    <t>в том числе промышленное производство (объем отгруженной продукции) по крупным и средним предприятиям, млн.руб.</t>
  </si>
  <si>
    <t>2.2. Сельское хозяйство</t>
  </si>
  <si>
    <t>Объем продукции сельского хозяйства всех сельхоз производителей, тыс.руб.</t>
  </si>
  <si>
    <t>в том числе:</t>
  </si>
  <si>
    <t>сельскохозяйственных организаций, тыс.руб.</t>
  </si>
  <si>
    <t>крестьянских (фермерских) хозяйств и хозяйств индивидуальных предпринимателей, тыс.руб.</t>
  </si>
  <si>
    <t>в личных подсобных хозяйствах, тыс.руб.</t>
  </si>
  <si>
    <t>Производство основных видов сельскохозяйственной продукции в натуральном выражении:</t>
  </si>
  <si>
    <t>Зерно и зернобобовые (в весе после доработки), тыс.тонн</t>
  </si>
  <si>
    <t>Соя, тыс.тонн</t>
  </si>
  <si>
    <t>Сахарная свекла, тыс.тонн</t>
  </si>
  <si>
    <t>Подсолнечник, (в весе после доработки), тыс.тонн</t>
  </si>
  <si>
    <t>Картофель-всего, тыс.тонн</t>
  </si>
  <si>
    <t>Овощи-всего, тыс.тонн</t>
  </si>
  <si>
    <t>в том числе в сельскохозяйственных организаций, тыс.тонн</t>
  </si>
  <si>
    <t>крестьянских (фермерских) хозяйств и хозяйств индивидуальных предпринимателей, тыс.тонн</t>
  </si>
  <si>
    <t>в личных подсобных хозяйствах, тыс.тонн</t>
  </si>
  <si>
    <t>Плоды и ягоды-всего, тыс.тонн</t>
  </si>
  <si>
    <t>Виноград, тыс.тонн</t>
  </si>
  <si>
    <t>Мясо в живой массе-всего, тыс.тонн</t>
  </si>
  <si>
    <t>Молоко, тыс.тонн</t>
  </si>
  <si>
    <t>Яйца, млн.штук</t>
  </si>
  <si>
    <t>Численность поголовья сельскохозяйственных животных:</t>
  </si>
  <si>
    <t>Крупный рогатый скот, голов</t>
  </si>
  <si>
    <t>из общего поголовья крупного рогатого скота - коровы, голов</t>
  </si>
  <si>
    <t>Овцы и козы, голов</t>
  </si>
  <si>
    <t>Птица, тыс.голов</t>
  </si>
  <si>
    <t>2.3. Транспорт</t>
  </si>
  <si>
    <t xml:space="preserve">Объем услуг, оказанных предприятиями транспорта-всего, млн.руб.  </t>
  </si>
  <si>
    <t>2.4. Потребительский рынок</t>
  </si>
  <si>
    <t>Оборот розничной торговли-всего, млн.руб.</t>
  </si>
  <si>
    <t xml:space="preserve">Оборот общественного питания- всего, млн.руб. </t>
  </si>
  <si>
    <t>2.5. Курортно-туристический комплекс</t>
  </si>
  <si>
    <t>Количество организаций в комплексе - всего, единиц</t>
  </si>
  <si>
    <t>с 2018 г. статистикой добавлены детские лагеря при школах</t>
  </si>
  <si>
    <t>Количество отдыхающих - всего, тыс.человек</t>
  </si>
  <si>
    <t>Общий  объем предоставляемых услуг курортно-туристическим  комплексом  -  всего, ( с учетом объемов малых рганизаций и физических лиц) в действующих ценах млн. руб.</t>
  </si>
  <si>
    <t>2.6. Инвестиционная и строительная деятельность</t>
  </si>
  <si>
    <t xml:space="preserve">Объем инвестиций в основной капитал за счет всех источников финансирования по полному кругу организаций, млн.руб.  </t>
  </si>
  <si>
    <t>Объем работ по виду деятельности "строительство"по полному кругу организаций, млн.руб.</t>
  </si>
  <si>
    <t>3. Индикаторы развития малого и среднего предпринимательства</t>
  </si>
  <si>
    <t>Количество субъектов малого и среднего предпринимательства, единиц</t>
  </si>
  <si>
    <t>Количество средних  предприятий, единиц</t>
  </si>
  <si>
    <t>Количество субъектов малого предпринимательства, единиц</t>
  </si>
  <si>
    <t>в том числе индивидуальных предпринимателей, человек</t>
  </si>
  <si>
    <t>4. Индикаторы финансовых показателей</t>
  </si>
  <si>
    <t>Прибыль прибыльных  предприятий (по крупным и средним организациям), млн.руб.</t>
  </si>
  <si>
    <t>5. Индикаторы развития социальной сферы</t>
  </si>
  <si>
    <t>Численность, обучающихся в учреждениях общего образования, человек</t>
  </si>
  <si>
    <t>% исполнения</t>
  </si>
  <si>
    <t>Начальник финансового отдела</t>
  </si>
  <si>
    <t>Л.П.Линник</t>
  </si>
  <si>
    <t>2019 г.</t>
  </si>
  <si>
    <t>Отчет об исполнении индикативного  плана 
социально-экономического развития 
Камышеватского сельского поселения за 2019 год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</si>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</sst>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0" borderId="0" xfId="0" applyFont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/>
      <protection locked="0"/>
    </xf>
    <xf numFmtId="165" fontId="2" fillId="0" borderId="2" xfId="0" applyNumberFormat="1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 applyProtection="1">
      <alignment horizontal="center" vertical="center"/>
      <protection locked="0"/>
    </xf>
    <xf numFmtId="164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/>
    <xf numFmtId="165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left" vertical="center" wrapText="1"/>
    </xf>
    <xf numFmtId="2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165" fontId="5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165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1" fontId="2" fillId="0" borderId="0" xfId="0" applyNumberFormat="1" applyFont="1"/>
    <xf numFmtId="1" fontId="8" fillId="0" borderId="0" xfId="0" applyNumberFormat="1" applyFont="1"/>
    <xf numFmtId="0" fontId="2" fillId="0" borderId="0" xfId="0" applyFont="1" applyBorder="1"/>
    <xf numFmtId="0" fontId="8" fillId="0" borderId="0" xfId="0" applyFont="1" applyBorder="1"/>
    <xf numFmtId="164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 applyProtection="1">
      <alignment horizontal="left" vertical="top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8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166" fontId="2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1"/>
  <sheetViews>
    <sheetView tabSelected="1" zoomScale="85" zoomScaleNormal="85" workbookViewId="0">
      <pane xSplit="5" ySplit="2" topLeftCell="G3" activePane="bottomRight" state="frozen"/>
      <selection activeCell="F1" sqref="F1:F65536"/>
      <selection pane="topRight" activeCell="F1" sqref="F1:F65536"/>
      <selection pane="bottomLeft" activeCell="F1" sqref="F1:F65536"/>
      <selection pane="bottomRight" activeCell="I5" sqref="I5"/>
    </sheetView>
  </sheetViews>
  <sheetFormatPr defaultRowHeight="15.75" x14ac:dyDescent="0.25"/>
  <cols>
    <col min="1" max="1" width="65.5703125" style="59" customWidth="1"/>
    <col min="2" max="2" width="10.5703125" style="60" hidden="1" customWidth="1"/>
    <col min="3" max="3" width="10.28515625" style="60" hidden="1" customWidth="1"/>
    <col min="4" max="4" width="10.140625" style="60" hidden="1" customWidth="1"/>
    <col min="5" max="5" width="10.140625" style="61" hidden="1" customWidth="1"/>
    <col min="6" max="6" width="11.5703125" style="62" hidden="1" customWidth="1"/>
    <col min="7" max="7" width="17.85546875" style="62" customWidth="1"/>
    <col min="8" max="8" width="17.140625" style="62" customWidth="1"/>
    <col min="9" max="9" width="17" style="62" customWidth="1"/>
    <col min="10" max="12" width="9.140625" style="1"/>
    <col min="13" max="16" width="9.140625" style="35"/>
    <col min="17" max="16384" width="9.140625" style="1"/>
  </cols>
  <sheetData>
    <row r="1" spans="1:9" ht="64.5" customHeight="1" x14ac:dyDescent="0.25">
      <c r="A1" s="72" t="s">
        <v>73</v>
      </c>
      <c r="B1" s="72"/>
      <c r="C1" s="72"/>
      <c r="D1" s="72"/>
      <c r="E1" s="72"/>
      <c r="F1" s="72"/>
      <c r="G1" s="72"/>
      <c r="H1" s="72"/>
      <c r="I1" s="72"/>
    </row>
    <row r="2" spans="1:9" x14ac:dyDescent="0.25">
      <c r="A2" s="73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>
        <v>2018</v>
      </c>
      <c r="H2" s="3" t="s">
        <v>72</v>
      </c>
      <c r="I2" s="64" t="s">
        <v>69</v>
      </c>
    </row>
    <row r="3" spans="1:9" x14ac:dyDescent="0.25">
      <c r="A3" s="74"/>
      <c r="B3" s="2" t="s">
        <v>6</v>
      </c>
      <c r="C3" s="2" t="s">
        <v>6</v>
      </c>
      <c r="D3" s="4" t="s">
        <v>6</v>
      </c>
      <c r="E3" s="5" t="s">
        <v>6</v>
      </c>
      <c r="F3" s="5" t="s">
        <v>6</v>
      </c>
      <c r="G3" s="5" t="s">
        <v>6</v>
      </c>
      <c r="H3" s="5" t="s">
        <v>7</v>
      </c>
      <c r="I3" s="65"/>
    </row>
    <row r="4" spans="1:9" ht="15.75" customHeight="1" x14ac:dyDescent="0.25">
      <c r="A4" s="75" t="s">
        <v>8</v>
      </c>
      <c r="B4" s="76"/>
      <c r="C4" s="76"/>
      <c r="D4" s="76"/>
      <c r="E4" s="76"/>
      <c r="F4" s="76"/>
      <c r="G4" s="76"/>
      <c r="H4" s="76"/>
      <c r="I4" s="76"/>
    </row>
    <row r="5" spans="1:9" x14ac:dyDescent="0.25">
      <c r="A5" s="6" t="s">
        <v>9</v>
      </c>
      <c r="B5" s="7">
        <v>4.9470000000000001</v>
      </c>
      <c r="C5" s="7">
        <v>4.7610000000000001</v>
      </c>
      <c r="D5" s="7">
        <v>4.6879999999999997</v>
      </c>
      <c r="E5" s="7">
        <v>4.625</v>
      </c>
      <c r="F5" s="7">
        <v>4.5739999999999998</v>
      </c>
      <c r="G5" s="7">
        <v>4.5739999999999998</v>
      </c>
      <c r="H5" s="7">
        <v>4.6130000000000004</v>
      </c>
      <c r="I5" s="66">
        <f>H5/G5*100</f>
        <v>100.85264538696985</v>
      </c>
    </row>
    <row r="6" spans="1:9" x14ac:dyDescent="0.25">
      <c r="A6" s="6" t="s">
        <v>10</v>
      </c>
      <c r="B6" s="8">
        <v>99.4</v>
      </c>
      <c r="C6" s="8">
        <v>96.240145542753183</v>
      </c>
      <c r="D6" s="8">
        <v>98.466708674648174</v>
      </c>
      <c r="E6" s="8">
        <f t="shared" ref="E6:F6" si="0">E5/D5*100</f>
        <v>98.656143344709903</v>
      </c>
      <c r="F6" s="8">
        <f t="shared" si="0"/>
        <v>98.8972972972973</v>
      </c>
      <c r="G6" s="8">
        <v>100</v>
      </c>
      <c r="H6" s="8">
        <v>100.9</v>
      </c>
      <c r="I6" s="66">
        <f t="shared" ref="I6:I17" si="1">H6/G6*100</f>
        <v>100.9</v>
      </c>
    </row>
    <row r="7" spans="1:9" x14ac:dyDescent="0.25">
      <c r="A7" s="6" t="s">
        <v>11</v>
      </c>
      <c r="B7" s="7">
        <v>0.92390804000000004</v>
      </c>
      <c r="C7" s="9">
        <f>B7*C8/100</f>
        <v>0.92341832213661634</v>
      </c>
      <c r="D7" s="9">
        <v>0.92064806717020664</v>
      </c>
      <c r="E7" s="9">
        <v>0.99</v>
      </c>
      <c r="F7" s="9">
        <v>0.99</v>
      </c>
      <c r="G7" s="9">
        <v>0.99</v>
      </c>
      <c r="H7" s="9">
        <v>0.99</v>
      </c>
      <c r="I7" s="66">
        <f t="shared" si="1"/>
        <v>100</v>
      </c>
    </row>
    <row r="8" spans="1:9" x14ac:dyDescent="0.25">
      <c r="A8" s="6" t="s">
        <v>10</v>
      </c>
      <c r="B8" s="8">
        <v>98.6</v>
      </c>
      <c r="C8" s="8">
        <v>99.946994955971618</v>
      </c>
      <c r="D8" s="8">
        <v>99.7</v>
      </c>
      <c r="E8" s="8">
        <f t="shared" ref="E8:G8" si="2">E7/D7*100</f>
        <v>107.53294720348028</v>
      </c>
      <c r="F8" s="8">
        <f t="shared" si="2"/>
        <v>100</v>
      </c>
      <c r="G8" s="8">
        <f t="shared" si="2"/>
        <v>100</v>
      </c>
      <c r="H8" s="8">
        <v>100</v>
      </c>
      <c r="I8" s="66">
        <f t="shared" si="1"/>
        <v>100</v>
      </c>
    </row>
    <row r="9" spans="1:9" x14ac:dyDescent="0.25">
      <c r="A9" s="6" t="s">
        <v>12</v>
      </c>
      <c r="B9" s="8">
        <v>2.8</v>
      </c>
      <c r="C9" s="8">
        <v>2.7</v>
      </c>
      <c r="D9" s="8">
        <v>2.7</v>
      </c>
      <c r="E9" s="8">
        <v>4</v>
      </c>
      <c r="F9" s="8">
        <v>3</v>
      </c>
      <c r="G9" s="8">
        <v>1.3</v>
      </c>
      <c r="H9" s="8">
        <v>1.5</v>
      </c>
      <c r="I9" s="66">
        <f t="shared" si="1"/>
        <v>115.38461538461537</v>
      </c>
    </row>
    <row r="10" spans="1:9" ht="31.5" x14ac:dyDescent="0.25">
      <c r="A10" s="6" t="s">
        <v>13</v>
      </c>
      <c r="B10" s="8">
        <v>116</v>
      </c>
      <c r="C10" s="8">
        <v>123.4</v>
      </c>
      <c r="D10" s="10">
        <v>126.3</v>
      </c>
      <c r="E10" s="10">
        <v>142</v>
      </c>
      <c r="F10" s="11">
        <v>161.54354254355584</v>
      </c>
      <c r="G10" s="11">
        <v>179.8</v>
      </c>
      <c r="H10" s="11">
        <v>189.5</v>
      </c>
      <c r="I10" s="66">
        <f t="shared" si="1"/>
        <v>105.3948832035595</v>
      </c>
    </row>
    <row r="11" spans="1:9" x14ac:dyDescent="0.25">
      <c r="A11" s="6" t="s">
        <v>10</v>
      </c>
      <c r="B11" s="8">
        <v>110.8</v>
      </c>
      <c r="C11" s="8">
        <v>106.37931034482759</v>
      </c>
      <c r="D11" s="8">
        <v>102.35008103727714</v>
      </c>
      <c r="E11" s="8">
        <f t="shared" ref="E11:F11" si="3">E10/D10*100</f>
        <v>112.43072050673003</v>
      </c>
      <c r="F11" s="12">
        <f t="shared" si="3"/>
        <v>113.76305812926468</v>
      </c>
      <c r="G11" s="8">
        <v>111.3</v>
      </c>
      <c r="H11" s="8">
        <v>105.4</v>
      </c>
      <c r="I11" s="66">
        <f t="shared" si="1"/>
        <v>94.699011680143769</v>
      </c>
    </row>
    <row r="12" spans="1:9" ht="31.5" x14ac:dyDescent="0.25">
      <c r="A12" s="6" t="s">
        <v>14</v>
      </c>
      <c r="B12" s="8"/>
      <c r="C12" s="8"/>
      <c r="D12" s="8"/>
      <c r="E12" s="8">
        <v>119.6</v>
      </c>
      <c r="F12" s="13">
        <v>132.39128349938727</v>
      </c>
      <c r="G12" s="11">
        <v>133.69999999999999</v>
      </c>
      <c r="H12" s="11">
        <v>135</v>
      </c>
      <c r="I12" s="66">
        <f t="shared" si="1"/>
        <v>100.97232610321616</v>
      </c>
    </row>
    <row r="13" spans="1:9" x14ac:dyDescent="0.25">
      <c r="A13" s="6" t="s">
        <v>10</v>
      </c>
      <c r="B13" s="8"/>
      <c r="C13" s="8"/>
      <c r="D13" s="8"/>
      <c r="E13" s="8" t="e">
        <f t="shared" ref="E13:F13" si="4">E12/D12*100</f>
        <v>#DIV/0!</v>
      </c>
      <c r="F13" s="12">
        <f t="shared" si="4"/>
        <v>110.69505309313317</v>
      </c>
      <c r="G13" s="8">
        <v>101</v>
      </c>
      <c r="H13" s="8">
        <v>101</v>
      </c>
      <c r="I13" s="66">
        <f t="shared" si="1"/>
        <v>100</v>
      </c>
    </row>
    <row r="14" spans="1:9" ht="31.5" x14ac:dyDescent="0.25">
      <c r="A14" s="6" t="s">
        <v>15</v>
      </c>
      <c r="B14" s="9">
        <v>13416.15</v>
      </c>
      <c r="C14" s="9">
        <v>14623.603499999999</v>
      </c>
      <c r="D14" s="9">
        <v>15413.278089000001</v>
      </c>
      <c r="E14" s="8">
        <v>18312</v>
      </c>
      <c r="F14" s="13">
        <v>19145.0659848</v>
      </c>
      <c r="G14" s="11">
        <v>23422.400000000001</v>
      </c>
      <c r="H14" s="11">
        <v>25689</v>
      </c>
      <c r="I14" s="66">
        <f t="shared" si="1"/>
        <v>109.67706127467723</v>
      </c>
    </row>
    <row r="15" spans="1:9" x14ac:dyDescent="0.25">
      <c r="A15" s="6" t="s">
        <v>10</v>
      </c>
      <c r="B15" s="10">
        <v>112.1</v>
      </c>
      <c r="C15" s="10">
        <v>109</v>
      </c>
      <c r="D15" s="10">
        <v>105.4</v>
      </c>
      <c r="E15" s="8">
        <f t="shared" ref="E15:F15" si="5">E14/D14*100</f>
        <v>118.80665419946411</v>
      </c>
      <c r="F15" s="12">
        <f t="shared" si="5"/>
        <v>104.54929</v>
      </c>
      <c r="G15" s="8">
        <v>122.3</v>
      </c>
      <c r="H15" s="8">
        <v>109.7</v>
      </c>
      <c r="I15" s="66">
        <f t="shared" si="1"/>
        <v>89.697465249386752</v>
      </c>
    </row>
    <row r="16" spans="1:9" ht="31.5" x14ac:dyDescent="0.25">
      <c r="A16" s="6" t="s">
        <v>16</v>
      </c>
      <c r="B16" s="10"/>
      <c r="C16" s="10"/>
      <c r="D16" s="10"/>
      <c r="E16" s="8">
        <v>20263.599999999999</v>
      </c>
      <c r="F16" s="14">
        <v>22014.929958975797</v>
      </c>
      <c r="G16" s="15">
        <v>25493</v>
      </c>
      <c r="H16" s="15">
        <v>28087.200000000001</v>
      </c>
      <c r="I16" s="66">
        <f t="shared" si="1"/>
        <v>110.17612677990036</v>
      </c>
    </row>
    <row r="17" spans="1:9" x14ac:dyDescent="0.25">
      <c r="A17" s="6" t="s">
        <v>10</v>
      </c>
      <c r="B17" s="10"/>
      <c r="C17" s="10"/>
      <c r="D17" s="10"/>
      <c r="E17" s="8" t="e">
        <f t="shared" ref="E17:F17" si="6">E16/D16*100</f>
        <v>#DIV/0!</v>
      </c>
      <c r="F17" s="12">
        <f t="shared" si="6"/>
        <v>108.64273850143013</v>
      </c>
      <c r="G17" s="8">
        <v>115.8</v>
      </c>
      <c r="H17" s="8">
        <v>110.2</v>
      </c>
      <c r="I17" s="66">
        <f t="shared" si="1"/>
        <v>95.164075993091544</v>
      </c>
    </row>
    <row r="18" spans="1:9" ht="15.75" customHeight="1" x14ac:dyDescent="0.25">
      <c r="A18" s="71" t="s">
        <v>17</v>
      </c>
      <c r="B18" s="71"/>
      <c r="C18" s="71"/>
      <c r="D18" s="71"/>
      <c r="E18" s="71"/>
      <c r="F18" s="71"/>
      <c r="G18" s="71"/>
      <c r="H18" s="71"/>
      <c r="I18" s="71"/>
    </row>
    <row r="19" spans="1:9" ht="15.75" customHeight="1" x14ac:dyDescent="0.25">
      <c r="A19" s="71" t="s">
        <v>18</v>
      </c>
      <c r="B19" s="71"/>
      <c r="C19" s="71"/>
      <c r="D19" s="71"/>
      <c r="E19" s="71"/>
      <c r="F19" s="71"/>
      <c r="G19" s="71"/>
      <c r="H19" s="71"/>
      <c r="I19" s="71"/>
    </row>
    <row r="20" spans="1:9" ht="31.5" x14ac:dyDescent="0.25">
      <c r="A20" s="16" t="s">
        <v>19</v>
      </c>
      <c r="B20" s="17" t="e">
        <f>#REF!+#REF!+#REF!</f>
        <v>#REF!</v>
      </c>
      <c r="C20" s="18" t="e">
        <f>#REF!+#REF!+#REF!</f>
        <v>#REF!</v>
      </c>
      <c r="D20" s="19" t="e">
        <f>#REF!+#REF!+#REF!</f>
        <v>#REF!</v>
      </c>
      <c r="E20" s="18">
        <v>2.9</v>
      </c>
      <c r="F20" s="18">
        <v>3.3</v>
      </c>
      <c r="G20" s="18">
        <v>3.9</v>
      </c>
      <c r="H20" s="18">
        <v>3</v>
      </c>
      <c r="I20" s="18">
        <f t="shared" ref="I20:I21" si="7">H20/G20*100</f>
        <v>76.923076923076934</v>
      </c>
    </row>
    <row r="21" spans="1:9" x14ac:dyDescent="0.25">
      <c r="A21" s="6" t="s">
        <v>10</v>
      </c>
      <c r="B21" s="17"/>
      <c r="C21" s="18" t="e">
        <f t="shared" ref="C21:F21" si="8">C20/B20*100</f>
        <v>#REF!</v>
      </c>
      <c r="D21" s="18" t="e">
        <f t="shared" si="8"/>
        <v>#REF!</v>
      </c>
      <c r="E21" s="18" t="e">
        <f t="shared" si="8"/>
        <v>#REF!</v>
      </c>
      <c r="F21" s="18">
        <f t="shared" si="8"/>
        <v>113.79310344827587</v>
      </c>
      <c r="G21" s="18">
        <v>118.2</v>
      </c>
      <c r="H21" s="18">
        <v>76.900000000000006</v>
      </c>
      <c r="I21" s="18">
        <f t="shared" si="7"/>
        <v>65.05922165820644</v>
      </c>
    </row>
    <row r="22" spans="1:9" ht="31.5" x14ac:dyDescent="0.25">
      <c r="A22" s="6" t="s">
        <v>20</v>
      </c>
      <c r="B22" s="17" t="e">
        <f>#REF!+#REF!</f>
        <v>#REF!</v>
      </c>
      <c r="C22" s="18" t="e">
        <f>#REF!+#REF!</f>
        <v>#REF!</v>
      </c>
      <c r="D22" s="17" t="e">
        <f>#REF!+#REF!</f>
        <v>#REF!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</row>
    <row r="23" spans="1:9" x14ac:dyDescent="0.25">
      <c r="A23" s="6" t="s">
        <v>10</v>
      </c>
      <c r="B23" s="17"/>
      <c r="C23" s="17" t="e">
        <f t="shared" ref="C23:F23" si="9">C22/B22*100</f>
        <v>#REF!</v>
      </c>
      <c r="D23" s="17" t="e">
        <f t="shared" si="9"/>
        <v>#REF!</v>
      </c>
      <c r="E23" s="17" t="e">
        <f t="shared" si="9"/>
        <v>#REF!</v>
      </c>
      <c r="F23" s="17" t="e">
        <f t="shared" si="9"/>
        <v>#DIV/0!</v>
      </c>
      <c r="G23" s="17">
        <v>0</v>
      </c>
      <c r="H23" s="17">
        <v>0</v>
      </c>
      <c r="I23" s="17">
        <v>0</v>
      </c>
    </row>
    <row r="24" spans="1:9" x14ac:dyDescent="0.25">
      <c r="A24" s="71" t="s">
        <v>21</v>
      </c>
      <c r="B24" s="71"/>
      <c r="C24" s="71"/>
      <c r="D24" s="71"/>
      <c r="E24" s="71"/>
      <c r="F24" s="71"/>
      <c r="G24" s="71"/>
      <c r="H24" s="71"/>
      <c r="I24" s="71"/>
    </row>
    <row r="25" spans="1:9" ht="31.5" x14ac:dyDescent="0.25">
      <c r="A25" s="16" t="s">
        <v>22</v>
      </c>
      <c r="B25" s="17">
        <f>B28+B30+B32</f>
        <v>641904</v>
      </c>
      <c r="C25" s="17">
        <f>C28+C30+C32</f>
        <v>658240</v>
      </c>
      <c r="D25" s="17">
        <v>979934</v>
      </c>
      <c r="E25" s="17">
        <f t="shared" ref="E25:F25" si="10">E28+E30+E32</f>
        <v>1091857</v>
      </c>
      <c r="F25" s="17">
        <f t="shared" si="10"/>
        <v>980280</v>
      </c>
      <c r="G25" s="17">
        <f t="shared" ref="G25" si="11">G28+G30+G32</f>
        <v>987668</v>
      </c>
      <c r="H25" s="17">
        <v>1077294</v>
      </c>
      <c r="I25" s="18">
        <f t="shared" ref="I25:I33" si="12">H25/G25*100</f>
        <v>109.07450681808058</v>
      </c>
    </row>
    <row r="26" spans="1:9" x14ac:dyDescent="0.25">
      <c r="A26" s="6" t="s">
        <v>10</v>
      </c>
      <c r="B26" s="17"/>
      <c r="C26" s="18">
        <f>C25/B25*100</f>
        <v>102.54492883671078</v>
      </c>
      <c r="D26" s="18">
        <v>148.87184005833737</v>
      </c>
      <c r="E26" s="18"/>
      <c r="F26" s="18">
        <f t="shared" ref="F26" si="13">F25/E25*100</f>
        <v>89.780987803347884</v>
      </c>
      <c r="G26" s="18">
        <v>100.8</v>
      </c>
      <c r="H26" s="18">
        <v>109.1</v>
      </c>
      <c r="I26" s="18">
        <f t="shared" si="12"/>
        <v>108.23412698412697</v>
      </c>
    </row>
    <row r="27" spans="1:9" x14ac:dyDescent="0.25">
      <c r="A27" s="20" t="s">
        <v>23</v>
      </c>
      <c r="B27" s="17"/>
      <c r="C27" s="17"/>
      <c r="D27" s="17"/>
      <c r="E27" s="17"/>
      <c r="F27" s="21"/>
      <c r="G27" s="22"/>
      <c r="H27" s="22"/>
      <c r="I27" s="67"/>
    </row>
    <row r="28" spans="1:9" x14ac:dyDescent="0.25">
      <c r="A28" s="6" t="s">
        <v>24</v>
      </c>
      <c r="B28" s="17">
        <v>367534</v>
      </c>
      <c r="C28" s="17">
        <v>340580</v>
      </c>
      <c r="D28" s="17">
        <v>518226</v>
      </c>
      <c r="E28" s="17">
        <v>564632</v>
      </c>
      <c r="F28" s="21">
        <v>512746</v>
      </c>
      <c r="G28" s="21">
        <v>514621</v>
      </c>
      <c r="H28" s="21">
        <v>554021</v>
      </c>
      <c r="I28" s="10">
        <f t="shared" si="12"/>
        <v>107.65611974637646</v>
      </c>
    </row>
    <row r="29" spans="1:9" x14ac:dyDescent="0.25">
      <c r="A29" s="6" t="s">
        <v>10</v>
      </c>
      <c r="B29" s="17"/>
      <c r="C29" s="18">
        <f>C28/B28*100</f>
        <v>92.666256727268774</v>
      </c>
      <c r="D29" s="18">
        <v>152.15984497034472</v>
      </c>
      <c r="E29" s="18"/>
      <c r="F29" s="18">
        <f t="shared" ref="F29" si="14">F28/E28*100</f>
        <v>90.810651893622747</v>
      </c>
      <c r="G29" s="18">
        <v>100.4</v>
      </c>
      <c r="H29" s="18">
        <v>107.7</v>
      </c>
      <c r="I29" s="18">
        <f t="shared" si="12"/>
        <v>107.27091633466135</v>
      </c>
    </row>
    <row r="30" spans="1:9" ht="31.5" x14ac:dyDescent="0.25">
      <c r="A30" s="6" t="s">
        <v>25</v>
      </c>
      <c r="B30" s="17">
        <v>134660</v>
      </c>
      <c r="C30" s="17">
        <v>157330</v>
      </c>
      <c r="D30" s="17">
        <v>277524</v>
      </c>
      <c r="E30" s="17">
        <v>328229</v>
      </c>
      <c r="F30" s="21">
        <v>258790</v>
      </c>
      <c r="G30" s="21">
        <v>250671</v>
      </c>
      <c r="H30" s="21">
        <v>289621</v>
      </c>
      <c r="I30" s="10">
        <f t="shared" si="12"/>
        <v>115.53829521564123</v>
      </c>
    </row>
    <row r="31" spans="1:9" x14ac:dyDescent="0.25">
      <c r="A31" s="6" t="s">
        <v>10</v>
      </c>
      <c r="B31" s="17"/>
      <c r="C31" s="18">
        <f>C30/B30*100</f>
        <v>116.83499183127877</v>
      </c>
      <c r="D31" s="18">
        <v>176.39611008707811</v>
      </c>
      <c r="E31" s="18"/>
      <c r="F31" s="18">
        <f t="shared" ref="F31" si="15">F30/E30*100</f>
        <v>78.844343430958261</v>
      </c>
      <c r="G31" s="18">
        <v>96.9</v>
      </c>
      <c r="H31" s="18">
        <v>114.5</v>
      </c>
      <c r="I31" s="18">
        <f t="shared" si="12"/>
        <v>118.16305469556244</v>
      </c>
    </row>
    <row r="32" spans="1:9" x14ac:dyDescent="0.25">
      <c r="A32" s="6" t="s">
        <v>26</v>
      </c>
      <c r="B32" s="17">
        <v>139710</v>
      </c>
      <c r="C32" s="17">
        <v>160330</v>
      </c>
      <c r="D32" s="17">
        <v>184184</v>
      </c>
      <c r="E32" s="17">
        <v>198996</v>
      </c>
      <c r="F32" s="21">
        <v>208744</v>
      </c>
      <c r="G32" s="21">
        <v>222376</v>
      </c>
      <c r="H32" s="21">
        <v>233652</v>
      </c>
      <c r="I32" s="10">
        <f t="shared" si="12"/>
        <v>105.0706910817714</v>
      </c>
    </row>
    <row r="33" spans="1:9" x14ac:dyDescent="0.25">
      <c r="A33" s="6" t="s">
        <v>10</v>
      </c>
      <c r="B33" s="17"/>
      <c r="C33" s="18">
        <f>C32/B32*100</f>
        <v>114.7591439410207</v>
      </c>
      <c r="D33" s="18">
        <v>114.87806399301441</v>
      </c>
      <c r="E33" s="18"/>
      <c r="F33" s="18">
        <f t="shared" ref="F33" si="16">F32/E32*100</f>
        <v>104.89859092645078</v>
      </c>
      <c r="G33" s="18">
        <v>106.5</v>
      </c>
      <c r="H33" s="18">
        <v>105.1</v>
      </c>
      <c r="I33" s="18">
        <f t="shared" si="12"/>
        <v>98.685446009389665</v>
      </c>
    </row>
    <row r="34" spans="1:9" ht="31.5" x14ac:dyDescent="0.25">
      <c r="A34" s="16" t="s">
        <v>27</v>
      </c>
      <c r="B34" s="17"/>
      <c r="C34" s="17"/>
      <c r="D34" s="17"/>
      <c r="E34" s="17"/>
      <c r="F34" s="21"/>
      <c r="G34" s="22"/>
      <c r="H34" s="22"/>
      <c r="I34" s="67"/>
    </row>
    <row r="35" spans="1:9" x14ac:dyDescent="0.25">
      <c r="A35" s="16" t="s">
        <v>28</v>
      </c>
      <c r="B35" s="17">
        <v>27.5</v>
      </c>
      <c r="C35" s="17">
        <v>44.32</v>
      </c>
      <c r="D35" s="17">
        <v>50.3</v>
      </c>
      <c r="E35" s="17">
        <v>63.7</v>
      </c>
      <c r="F35" s="21">
        <v>64.5</v>
      </c>
      <c r="G35" s="21">
        <v>47.3</v>
      </c>
      <c r="H35" s="21">
        <v>57.22</v>
      </c>
      <c r="I35" s="10">
        <f t="shared" ref="I35:I46" si="17">H35/G35*100</f>
        <v>120.97251585623678</v>
      </c>
    </row>
    <row r="36" spans="1:9" x14ac:dyDescent="0.25">
      <c r="A36" s="6" t="s">
        <v>10</v>
      </c>
      <c r="B36" s="17"/>
      <c r="C36" s="18">
        <f>C35/B35*100</f>
        <v>161.16363636363639</v>
      </c>
      <c r="D36" s="18">
        <v>113.49277978339349</v>
      </c>
      <c r="E36" s="18"/>
      <c r="F36" s="18">
        <f t="shared" ref="F36" si="18">F35/E35*100</f>
        <v>101.25588697017267</v>
      </c>
      <c r="G36" s="18">
        <f>G35/E35*100</f>
        <v>74.254317111459955</v>
      </c>
      <c r="H36" s="18">
        <v>121</v>
      </c>
      <c r="I36" s="18">
        <f t="shared" si="17"/>
        <v>162.95348837209303</v>
      </c>
    </row>
    <row r="37" spans="1:9" x14ac:dyDescent="0.25">
      <c r="A37" s="16" t="s">
        <v>29</v>
      </c>
      <c r="B37" s="17">
        <v>0</v>
      </c>
      <c r="C37" s="17">
        <v>0</v>
      </c>
      <c r="D37" s="17">
        <v>0</v>
      </c>
      <c r="E37" s="17">
        <v>0</v>
      </c>
      <c r="F37" s="21">
        <v>0</v>
      </c>
      <c r="G37" s="21">
        <v>0</v>
      </c>
      <c r="H37" s="21"/>
      <c r="I37" s="10"/>
    </row>
    <row r="38" spans="1:9" x14ac:dyDescent="0.25">
      <c r="A38" s="6" t="s">
        <v>10</v>
      </c>
      <c r="B38" s="17">
        <v>0</v>
      </c>
      <c r="C38" s="17">
        <v>0</v>
      </c>
      <c r="D38" s="17">
        <v>0</v>
      </c>
      <c r="E38" s="17"/>
      <c r="F38" s="18" t="e">
        <f t="shared" ref="F38" si="19">F37/E37*100</f>
        <v>#DIV/0!</v>
      </c>
      <c r="G38" s="23" t="e">
        <f>G37/E37*100</f>
        <v>#DIV/0!</v>
      </c>
      <c r="H38" s="23"/>
      <c r="I38" s="23" t="e">
        <f t="shared" si="17"/>
        <v>#DIV/0!</v>
      </c>
    </row>
    <row r="39" spans="1:9" x14ac:dyDescent="0.25">
      <c r="A39" s="16" t="s">
        <v>30</v>
      </c>
      <c r="B39" s="17">
        <v>0</v>
      </c>
      <c r="C39" s="17">
        <v>0</v>
      </c>
      <c r="D39" s="17">
        <v>0</v>
      </c>
      <c r="E39" s="17">
        <v>0</v>
      </c>
      <c r="F39" s="21">
        <v>0</v>
      </c>
      <c r="G39" s="21">
        <v>0</v>
      </c>
      <c r="H39" s="21"/>
      <c r="I39" s="10"/>
    </row>
    <row r="40" spans="1:9" x14ac:dyDescent="0.25">
      <c r="A40" s="6" t="s">
        <v>10</v>
      </c>
      <c r="B40" s="17">
        <v>0</v>
      </c>
      <c r="C40" s="17">
        <v>0</v>
      </c>
      <c r="D40" s="17">
        <v>0</v>
      </c>
      <c r="E40" s="17"/>
      <c r="F40" s="18" t="e">
        <f t="shared" ref="F40" si="20">F39/E39*100</f>
        <v>#DIV/0!</v>
      </c>
      <c r="G40" s="23" t="e">
        <f>G39/E39*100</f>
        <v>#DIV/0!</v>
      </c>
      <c r="H40" s="23"/>
      <c r="I40" s="23" t="e">
        <f t="shared" si="17"/>
        <v>#DIV/0!</v>
      </c>
    </row>
    <row r="41" spans="1:9" x14ac:dyDescent="0.25">
      <c r="A41" s="16" t="s">
        <v>31</v>
      </c>
      <c r="B41" s="17">
        <v>6.4</v>
      </c>
      <c r="C41" s="17">
        <v>5.9</v>
      </c>
      <c r="D41" s="17">
        <v>6.8</v>
      </c>
      <c r="E41" s="17">
        <v>6.7</v>
      </c>
      <c r="F41" s="21">
        <v>8.1999999999999993</v>
      </c>
      <c r="G41" s="24">
        <v>5.0515999999999996</v>
      </c>
      <c r="H41" s="24">
        <v>6.1</v>
      </c>
      <c r="I41" s="10">
        <f t="shared" si="17"/>
        <v>120.75382057170006</v>
      </c>
    </row>
    <row r="42" spans="1:9" x14ac:dyDescent="0.25">
      <c r="A42" s="6" t="s">
        <v>10</v>
      </c>
      <c r="B42" s="17"/>
      <c r="C42" s="18">
        <f>C41/B41*100</f>
        <v>92.1875</v>
      </c>
      <c r="D42" s="18">
        <v>115.25423728813557</v>
      </c>
      <c r="E42" s="18"/>
      <c r="F42" s="18">
        <f t="shared" ref="F42" si="21">F41/E41*100</f>
        <v>122.38805970149251</v>
      </c>
      <c r="G42" s="18">
        <v>61.6</v>
      </c>
      <c r="H42" s="18">
        <v>120.8</v>
      </c>
      <c r="I42" s="18">
        <f t="shared" si="17"/>
        <v>196.10389610389609</v>
      </c>
    </row>
    <row r="43" spans="1:9" x14ac:dyDescent="0.25">
      <c r="A43" s="16" t="s">
        <v>32</v>
      </c>
      <c r="B43" s="17">
        <v>0.7</v>
      </c>
      <c r="C43" s="17">
        <v>0.9</v>
      </c>
      <c r="D43" s="17">
        <v>0.8</v>
      </c>
      <c r="E43" s="17">
        <v>0.8</v>
      </c>
      <c r="F43" s="17">
        <v>0.7</v>
      </c>
      <c r="G43" s="25">
        <v>0.3</v>
      </c>
      <c r="H43" s="25">
        <v>0.3</v>
      </c>
      <c r="I43" s="18">
        <f t="shared" si="17"/>
        <v>100</v>
      </c>
    </row>
    <row r="44" spans="1:9" x14ac:dyDescent="0.25">
      <c r="A44" s="6" t="s">
        <v>10</v>
      </c>
      <c r="B44" s="17"/>
      <c r="C44" s="18">
        <f>C43/B43*100</f>
        <v>128.57142857142858</v>
      </c>
      <c r="D44" s="18">
        <v>88.8888888888889</v>
      </c>
      <c r="E44" s="18"/>
      <c r="F44" s="18">
        <f t="shared" ref="F44" si="22">F43/E43*100</f>
        <v>87.499999999999986</v>
      </c>
      <c r="G44" s="18">
        <v>42.9</v>
      </c>
      <c r="H44" s="18">
        <v>100</v>
      </c>
      <c r="I44" s="18">
        <f t="shared" si="17"/>
        <v>233.10023310023311</v>
      </c>
    </row>
    <row r="45" spans="1:9" x14ac:dyDescent="0.25">
      <c r="A45" s="16" t="s">
        <v>33</v>
      </c>
      <c r="B45" s="17">
        <f>B47+B49+B51</f>
        <v>0.6</v>
      </c>
      <c r="C45" s="17">
        <f>C47+C49+C51</f>
        <v>0.7</v>
      </c>
      <c r="D45" s="17">
        <v>0.65</v>
      </c>
      <c r="E45" s="17">
        <f t="shared" ref="E45:F45" si="23">E47+E49+E51</f>
        <v>0.71</v>
      </c>
      <c r="F45" s="17">
        <f t="shared" si="23"/>
        <v>0.69</v>
      </c>
      <c r="G45" s="17">
        <f t="shared" ref="G45" si="24">G47+G49+G51</f>
        <v>0.42</v>
      </c>
      <c r="H45" s="17">
        <v>0.43</v>
      </c>
      <c r="I45" s="18">
        <f t="shared" si="17"/>
        <v>102.38095238095238</v>
      </c>
    </row>
    <row r="46" spans="1:9" x14ac:dyDescent="0.25">
      <c r="A46" s="6" t="s">
        <v>10</v>
      </c>
      <c r="B46" s="17"/>
      <c r="C46" s="18">
        <f>C45/B45*100</f>
        <v>116.66666666666667</v>
      </c>
      <c r="D46" s="18">
        <v>92.857142857142875</v>
      </c>
      <c r="E46" s="18"/>
      <c r="F46" s="18">
        <f t="shared" ref="F46" si="25">F45/E45*100</f>
        <v>97.183098591549282</v>
      </c>
      <c r="G46" s="18">
        <v>60.9</v>
      </c>
      <c r="H46" s="18">
        <v>102.4</v>
      </c>
      <c r="I46" s="18">
        <f t="shared" si="17"/>
        <v>168.14449917898196</v>
      </c>
    </row>
    <row r="47" spans="1:9" x14ac:dyDescent="0.25">
      <c r="A47" s="6" t="s">
        <v>34</v>
      </c>
      <c r="B47" s="17">
        <v>0</v>
      </c>
      <c r="C47" s="17">
        <v>0</v>
      </c>
      <c r="D47" s="17">
        <v>0</v>
      </c>
      <c r="E47" s="17"/>
      <c r="F47" s="21">
        <v>0</v>
      </c>
      <c r="G47" s="21">
        <v>0</v>
      </c>
      <c r="H47" s="21"/>
      <c r="I47" s="10">
        <v>0</v>
      </c>
    </row>
    <row r="48" spans="1:9" x14ac:dyDescent="0.25">
      <c r="A48" s="6" t="s">
        <v>10</v>
      </c>
      <c r="B48" s="17">
        <v>0</v>
      </c>
      <c r="C48" s="17">
        <v>0</v>
      </c>
      <c r="D48" s="17">
        <v>0</v>
      </c>
      <c r="E48" s="17"/>
      <c r="F48" s="18" t="e">
        <f t="shared" ref="F48:I48" si="26">F47/E47*100</f>
        <v>#DIV/0!</v>
      </c>
      <c r="G48" s="23" t="e">
        <f>G47/E47*100</f>
        <v>#DIV/0!</v>
      </c>
      <c r="H48" s="23"/>
      <c r="I48" s="23" t="e">
        <f t="shared" si="26"/>
        <v>#DIV/0!</v>
      </c>
    </row>
    <row r="49" spans="1:9" ht="31.5" x14ac:dyDescent="0.25">
      <c r="A49" s="6" t="s">
        <v>35</v>
      </c>
      <c r="B49" s="17">
        <v>0</v>
      </c>
      <c r="C49" s="17">
        <v>0</v>
      </c>
      <c r="D49" s="17">
        <v>0</v>
      </c>
      <c r="E49" s="17"/>
      <c r="F49" s="21">
        <v>0</v>
      </c>
      <c r="G49" s="21">
        <v>0</v>
      </c>
      <c r="H49" s="21">
        <v>0</v>
      </c>
      <c r="I49" s="10">
        <v>0</v>
      </c>
    </row>
    <row r="50" spans="1:9" x14ac:dyDescent="0.25">
      <c r="A50" s="6" t="s">
        <v>10</v>
      </c>
      <c r="B50" s="17">
        <v>0</v>
      </c>
      <c r="C50" s="17">
        <v>0</v>
      </c>
      <c r="D50" s="17">
        <v>0</v>
      </c>
      <c r="E50" s="17"/>
      <c r="F50" s="18" t="e">
        <f t="shared" ref="F50:I50" si="27">F49/E49*100</f>
        <v>#DIV/0!</v>
      </c>
      <c r="G50" s="23" t="e">
        <f>G49/E49*100</f>
        <v>#DIV/0!</v>
      </c>
      <c r="H50" s="23" t="e">
        <f>H49/F49*100</f>
        <v>#DIV/0!</v>
      </c>
      <c r="I50" s="23" t="e">
        <f t="shared" si="27"/>
        <v>#DIV/0!</v>
      </c>
    </row>
    <row r="51" spans="1:9" x14ac:dyDescent="0.25">
      <c r="A51" s="6" t="s">
        <v>36</v>
      </c>
      <c r="B51" s="17">
        <v>0.6</v>
      </c>
      <c r="C51" s="17">
        <v>0.7</v>
      </c>
      <c r="D51" s="17">
        <v>0.65</v>
      </c>
      <c r="E51" s="17">
        <v>0.71</v>
      </c>
      <c r="F51" s="17">
        <v>0.69</v>
      </c>
      <c r="G51" s="17">
        <v>0.42</v>
      </c>
      <c r="H51" s="17">
        <v>0.43</v>
      </c>
      <c r="I51" s="18">
        <f t="shared" ref="I51:I58" si="28">H51/G51*100</f>
        <v>102.38095238095238</v>
      </c>
    </row>
    <row r="52" spans="1:9" x14ac:dyDescent="0.25">
      <c r="A52" s="6" t="s">
        <v>10</v>
      </c>
      <c r="B52" s="17"/>
      <c r="C52" s="18">
        <f>C51/B51*100</f>
        <v>116.66666666666667</v>
      </c>
      <c r="D52" s="18">
        <v>92.857142857142875</v>
      </c>
      <c r="E52" s="18"/>
      <c r="F52" s="18">
        <f t="shared" ref="F52" si="29">F51/E51*100</f>
        <v>97.183098591549282</v>
      </c>
      <c r="G52" s="18">
        <v>60.9</v>
      </c>
      <c r="H52" s="18">
        <v>102.4</v>
      </c>
      <c r="I52" s="18">
        <f t="shared" si="28"/>
        <v>168.14449917898196</v>
      </c>
    </row>
    <row r="53" spans="1:9" x14ac:dyDescent="0.25">
      <c r="A53" s="16" t="s">
        <v>37</v>
      </c>
      <c r="B53" s="17">
        <v>0.1</v>
      </c>
      <c r="C53" s="17">
        <v>0.2</v>
      </c>
      <c r="D53" s="17">
        <v>0.2</v>
      </c>
      <c r="E53" s="17">
        <v>0.25</v>
      </c>
      <c r="F53" s="17">
        <v>0.26</v>
      </c>
      <c r="G53" s="17">
        <v>0.25</v>
      </c>
      <c r="H53" s="17">
        <v>0.25</v>
      </c>
      <c r="I53" s="18">
        <f t="shared" si="28"/>
        <v>100</v>
      </c>
    </row>
    <row r="54" spans="1:9" x14ac:dyDescent="0.25">
      <c r="A54" s="6" t="s">
        <v>10</v>
      </c>
      <c r="B54" s="17"/>
      <c r="C54" s="18">
        <f>C53/B53*100</f>
        <v>200</v>
      </c>
      <c r="D54" s="18">
        <v>100</v>
      </c>
      <c r="E54" s="18"/>
      <c r="F54" s="18">
        <f t="shared" ref="F54" si="30">F53/E53*100</f>
        <v>104</v>
      </c>
      <c r="G54" s="18">
        <v>96.2</v>
      </c>
      <c r="H54" s="18">
        <v>100</v>
      </c>
      <c r="I54" s="18">
        <f t="shared" si="28"/>
        <v>103.95010395010395</v>
      </c>
    </row>
    <row r="55" spans="1:9" x14ac:dyDescent="0.25">
      <c r="A55" s="16" t="s">
        <v>38</v>
      </c>
      <c r="B55" s="25">
        <v>0.01</v>
      </c>
      <c r="C55" s="25">
        <v>0.01</v>
      </c>
      <c r="D55" s="25">
        <v>0.01</v>
      </c>
      <c r="E55" s="25">
        <v>0.01</v>
      </c>
      <c r="F55" s="25">
        <v>0.01</v>
      </c>
      <c r="G55" s="25">
        <v>0.02</v>
      </c>
      <c r="H55" s="25">
        <v>0.02</v>
      </c>
      <c r="I55" s="18">
        <f t="shared" si="28"/>
        <v>100</v>
      </c>
    </row>
    <row r="56" spans="1:9" x14ac:dyDescent="0.25">
      <c r="A56" s="6" t="s">
        <v>10</v>
      </c>
      <c r="B56" s="17"/>
      <c r="C56" s="18">
        <f>C55/B55*100</f>
        <v>100</v>
      </c>
      <c r="D56" s="18">
        <v>100</v>
      </c>
      <c r="E56" s="18"/>
      <c r="F56" s="18">
        <f t="shared" ref="F56" si="31">F55/E55*100</f>
        <v>100</v>
      </c>
      <c r="G56" s="18">
        <f>G55/E55*100</f>
        <v>200</v>
      </c>
      <c r="H56" s="18">
        <v>100</v>
      </c>
      <c r="I56" s="18">
        <f t="shared" si="28"/>
        <v>50</v>
      </c>
    </row>
    <row r="57" spans="1:9" x14ac:dyDescent="0.25">
      <c r="A57" s="16" t="s">
        <v>39</v>
      </c>
      <c r="B57" s="17">
        <f>B59+B61+B63</f>
        <v>0.47000000000000003</v>
      </c>
      <c r="C57" s="17">
        <f>C59+C61+C63</f>
        <v>0.48799999999999999</v>
      </c>
      <c r="D57" s="17">
        <v>0.496</v>
      </c>
      <c r="E57" s="17">
        <f t="shared" ref="E57:F57" si="32">E59+E61+E63</f>
        <v>0.57899999999999996</v>
      </c>
      <c r="F57" s="17">
        <f t="shared" si="32"/>
        <v>0.57699999999999996</v>
      </c>
      <c r="G57" s="17">
        <f t="shared" ref="G57" si="33">G59+G61+G63</f>
        <v>0.65</v>
      </c>
      <c r="H57" s="17">
        <v>0.67</v>
      </c>
      <c r="I57" s="18">
        <f t="shared" si="28"/>
        <v>103.07692307692309</v>
      </c>
    </row>
    <row r="58" spans="1:9" x14ac:dyDescent="0.25">
      <c r="A58" s="6" t="s">
        <v>10</v>
      </c>
      <c r="B58" s="17"/>
      <c r="C58" s="18">
        <f>C57/B57*100</f>
        <v>103.82978723404254</v>
      </c>
      <c r="D58" s="18">
        <v>101.63934426229508</v>
      </c>
      <c r="E58" s="18"/>
      <c r="F58" s="18">
        <f t="shared" ref="F58" si="34">F57/E57*100</f>
        <v>99.654576856649385</v>
      </c>
      <c r="G58" s="18">
        <v>112.7</v>
      </c>
      <c r="H58" s="18">
        <v>103.1</v>
      </c>
      <c r="I58" s="18">
        <f t="shared" si="28"/>
        <v>91.481810115350484</v>
      </c>
    </row>
    <row r="59" spans="1:9" x14ac:dyDescent="0.25">
      <c r="A59" s="6" t="s">
        <v>34</v>
      </c>
      <c r="B59" s="17">
        <v>0</v>
      </c>
      <c r="C59" s="18">
        <v>0</v>
      </c>
      <c r="D59" s="17">
        <v>0</v>
      </c>
      <c r="E59" s="17"/>
      <c r="F59" s="17">
        <v>0</v>
      </c>
      <c r="G59" s="17">
        <v>0</v>
      </c>
      <c r="H59" s="17">
        <v>0</v>
      </c>
      <c r="I59" s="18">
        <v>0</v>
      </c>
    </row>
    <row r="60" spans="1:9" x14ac:dyDescent="0.25">
      <c r="A60" s="6" t="s">
        <v>10</v>
      </c>
      <c r="B60" s="17">
        <v>0</v>
      </c>
      <c r="C60" s="18">
        <v>0</v>
      </c>
      <c r="D60" s="17">
        <v>0</v>
      </c>
      <c r="E60" s="17"/>
      <c r="F60" s="18" t="e">
        <f t="shared" ref="F60:I60" si="35">F59/E59*100</f>
        <v>#DIV/0!</v>
      </c>
      <c r="G60" s="23" t="e">
        <f>G59/E59*100</f>
        <v>#DIV/0!</v>
      </c>
      <c r="H60" s="23" t="e">
        <f>H59/F59*100</f>
        <v>#DIV/0!</v>
      </c>
      <c r="I60" s="23" t="e">
        <f t="shared" si="35"/>
        <v>#DIV/0!</v>
      </c>
    </row>
    <row r="61" spans="1:9" ht="31.5" x14ac:dyDescent="0.25">
      <c r="A61" s="6" t="s">
        <v>35</v>
      </c>
      <c r="B61" s="17">
        <v>0.02</v>
      </c>
      <c r="C61" s="17">
        <v>5.0000000000000001E-3</v>
      </c>
      <c r="D61" s="17">
        <v>0</v>
      </c>
      <c r="E61" s="17">
        <v>0.01</v>
      </c>
      <c r="F61" s="17">
        <v>3.0000000000000001E-3</v>
      </c>
      <c r="G61" s="17">
        <v>0</v>
      </c>
      <c r="H61" s="17">
        <v>0</v>
      </c>
      <c r="I61" s="18">
        <v>0</v>
      </c>
    </row>
    <row r="62" spans="1:9" x14ac:dyDescent="0.25">
      <c r="A62" s="6" t="s">
        <v>10</v>
      </c>
      <c r="B62" s="17"/>
      <c r="C62" s="17">
        <f>C61/B61*100</f>
        <v>25</v>
      </c>
      <c r="D62" s="17">
        <v>0</v>
      </c>
      <c r="E62" s="17"/>
      <c r="F62" s="18">
        <f t="shared" ref="F62" si="36">F61/E61*100</f>
        <v>30</v>
      </c>
      <c r="G62" s="23">
        <f>G61/E61*100</f>
        <v>0</v>
      </c>
      <c r="H62" s="23">
        <f>H61/F61*100</f>
        <v>0</v>
      </c>
      <c r="I62" s="23" t="e">
        <f t="shared" ref="I62:I66" si="37">H62/G62*100</f>
        <v>#DIV/0!</v>
      </c>
    </row>
    <row r="63" spans="1:9" x14ac:dyDescent="0.25">
      <c r="A63" s="6" t="s">
        <v>36</v>
      </c>
      <c r="B63" s="17">
        <v>0.45</v>
      </c>
      <c r="C63" s="17">
        <v>0.48299999999999998</v>
      </c>
      <c r="D63" s="17">
        <v>0.496</v>
      </c>
      <c r="E63" s="17">
        <v>0.56899999999999995</v>
      </c>
      <c r="F63" s="17">
        <v>0.57399999999999995</v>
      </c>
      <c r="G63" s="17">
        <v>0.65</v>
      </c>
      <c r="H63" s="17">
        <v>0.67</v>
      </c>
      <c r="I63" s="18">
        <f t="shared" si="37"/>
        <v>103.07692307692309</v>
      </c>
    </row>
    <row r="64" spans="1:9" x14ac:dyDescent="0.25">
      <c r="A64" s="6" t="s">
        <v>10</v>
      </c>
      <c r="B64" s="17"/>
      <c r="C64" s="18">
        <f>C63/B63*100</f>
        <v>107.33333333333333</v>
      </c>
      <c r="D64" s="18">
        <v>102.69151138716357</v>
      </c>
      <c r="E64" s="18"/>
      <c r="F64" s="18">
        <f t="shared" ref="F64" si="38">F63/E63*100</f>
        <v>100.87873462214412</v>
      </c>
      <c r="G64" s="18">
        <v>113.2</v>
      </c>
      <c r="H64" s="18">
        <v>103.1</v>
      </c>
      <c r="I64" s="18">
        <f t="shared" si="37"/>
        <v>91.077738515901046</v>
      </c>
    </row>
    <row r="65" spans="1:9" x14ac:dyDescent="0.25">
      <c r="A65" s="16" t="s">
        <v>40</v>
      </c>
      <c r="B65" s="26">
        <f>B67+B69+B71</f>
        <v>1.099</v>
      </c>
      <c r="C65" s="25">
        <f>C67+C69+C71</f>
        <v>1.1000000000000001</v>
      </c>
      <c r="D65" s="25">
        <v>1.1120000000000001</v>
      </c>
      <c r="E65" s="26">
        <f t="shared" ref="E65:F65" si="39">E67+E69+E71</f>
        <v>1.1100000000000001</v>
      </c>
      <c r="F65" s="26">
        <f t="shared" si="39"/>
        <v>1.085</v>
      </c>
      <c r="G65" s="26">
        <f t="shared" ref="G65" si="40">G67+G69+G71</f>
        <v>0.43</v>
      </c>
      <c r="H65" s="26">
        <v>0.43</v>
      </c>
      <c r="I65" s="18">
        <f t="shared" si="37"/>
        <v>100</v>
      </c>
    </row>
    <row r="66" spans="1:9" x14ac:dyDescent="0.25">
      <c r="A66" s="6" t="s">
        <v>10</v>
      </c>
      <c r="B66" s="17"/>
      <c r="C66" s="18">
        <f>C65/B65*100</f>
        <v>100.09099181073704</v>
      </c>
      <c r="D66" s="18">
        <v>101.09090909090909</v>
      </c>
      <c r="E66" s="18"/>
      <c r="F66" s="18">
        <f t="shared" ref="F66" si="41">F65/E65*100</f>
        <v>97.747747747747738</v>
      </c>
      <c r="G66" s="18">
        <v>39.6</v>
      </c>
      <c r="H66" s="18">
        <v>100</v>
      </c>
      <c r="I66" s="18">
        <f t="shared" si="37"/>
        <v>252.52525252525251</v>
      </c>
    </row>
    <row r="67" spans="1:9" x14ac:dyDescent="0.25">
      <c r="A67" s="6" t="s">
        <v>34</v>
      </c>
      <c r="B67" s="17">
        <v>0</v>
      </c>
      <c r="C67" s="17">
        <v>0</v>
      </c>
      <c r="D67" s="17">
        <v>0</v>
      </c>
      <c r="E67" s="17"/>
      <c r="F67" s="17">
        <v>0</v>
      </c>
      <c r="G67" s="17">
        <v>0</v>
      </c>
      <c r="H67" s="17"/>
      <c r="I67" s="18">
        <v>0</v>
      </c>
    </row>
    <row r="68" spans="1:9" x14ac:dyDescent="0.25">
      <c r="A68" s="6" t="s">
        <v>10</v>
      </c>
      <c r="B68" s="17">
        <v>0</v>
      </c>
      <c r="C68" s="17">
        <v>0</v>
      </c>
      <c r="D68" s="17">
        <v>0</v>
      </c>
      <c r="E68" s="17"/>
      <c r="F68" s="18" t="e">
        <f t="shared" ref="F68:I68" si="42">F67/E67*100</f>
        <v>#DIV/0!</v>
      </c>
      <c r="G68" s="23" t="e">
        <f>G67/E67*100</f>
        <v>#DIV/0!</v>
      </c>
      <c r="H68" s="23" t="e">
        <f>H67/F67*100</f>
        <v>#DIV/0!</v>
      </c>
      <c r="I68" s="23" t="e">
        <f t="shared" si="42"/>
        <v>#DIV/0!</v>
      </c>
    </row>
    <row r="69" spans="1:9" ht="31.5" x14ac:dyDescent="0.25">
      <c r="A69" s="6" t="s">
        <v>35</v>
      </c>
      <c r="B69" s="17">
        <v>0.03</v>
      </c>
      <c r="C69" s="17">
        <v>0</v>
      </c>
      <c r="D69" s="17">
        <v>0</v>
      </c>
      <c r="E69" s="17"/>
      <c r="F69" s="17">
        <v>0</v>
      </c>
      <c r="G69" s="17">
        <v>0</v>
      </c>
      <c r="H69" s="17">
        <v>0</v>
      </c>
      <c r="I69" s="18">
        <v>0</v>
      </c>
    </row>
    <row r="70" spans="1:9" x14ac:dyDescent="0.25">
      <c r="A70" s="6" t="s">
        <v>10</v>
      </c>
      <c r="B70" s="17"/>
      <c r="C70" s="18">
        <f>C69/B69*100</f>
        <v>0</v>
      </c>
      <c r="D70" s="18" t="e">
        <v>#DIV/0!</v>
      </c>
      <c r="E70" s="18"/>
      <c r="F70" s="18" t="e">
        <f t="shared" ref="F70:I70" si="43">F69/E69*100</f>
        <v>#DIV/0!</v>
      </c>
      <c r="G70" s="23" t="e">
        <f>G69/E69*100</f>
        <v>#DIV/0!</v>
      </c>
      <c r="H70" s="23" t="e">
        <f>H69/F69*100</f>
        <v>#DIV/0!</v>
      </c>
      <c r="I70" s="23" t="e">
        <f t="shared" si="43"/>
        <v>#DIV/0!</v>
      </c>
    </row>
    <row r="71" spans="1:9" x14ac:dyDescent="0.25">
      <c r="A71" s="6" t="s">
        <v>36</v>
      </c>
      <c r="B71" s="26">
        <v>1.069</v>
      </c>
      <c r="C71" s="25">
        <v>1.1000000000000001</v>
      </c>
      <c r="D71" s="25">
        <v>1.1120000000000001</v>
      </c>
      <c r="E71" s="26">
        <v>1.1100000000000001</v>
      </c>
      <c r="F71" s="25">
        <v>1.085</v>
      </c>
      <c r="G71" s="25">
        <v>0.43</v>
      </c>
      <c r="H71" s="25">
        <v>0.43</v>
      </c>
      <c r="I71" s="18">
        <f t="shared" ref="I71:I74" si="44">H71/G71*100</f>
        <v>100</v>
      </c>
    </row>
    <row r="72" spans="1:9" x14ac:dyDescent="0.25">
      <c r="A72" s="6" t="s">
        <v>10</v>
      </c>
      <c r="B72" s="17"/>
      <c r="C72" s="18">
        <f>C71/B71*100</f>
        <v>102.89990645463052</v>
      </c>
      <c r="D72" s="18">
        <v>101.09090909090909</v>
      </c>
      <c r="E72" s="18"/>
      <c r="F72" s="18">
        <f t="shared" ref="F72" si="45">F71/E71*100</f>
        <v>97.747747747747738</v>
      </c>
      <c r="G72" s="18">
        <v>39.6</v>
      </c>
      <c r="H72" s="18">
        <v>100</v>
      </c>
      <c r="I72" s="18">
        <f t="shared" si="44"/>
        <v>252.52525252525251</v>
      </c>
    </row>
    <row r="73" spans="1:9" x14ac:dyDescent="0.25">
      <c r="A73" s="16" t="s">
        <v>41</v>
      </c>
      <c r="B73" s="17">
        <v>1.6600000000000001</v>
      </c>
      <c r="C73" s="17">
        <v>1.52</v>
      </c>
      <c r="D73" s="17">
        <v>1.77</v>
      </c>
      <c r="E73" s="17">
        <v>1.77</v>
      </c>
      <c r="F73" s="17">
        <v>2.0099999999999998</v>
      </c>
      <c r="G73" s="17">
        <v>2.1</v>
      </c>
      <c r="H73" s="17">
        <v>2.15</v>
      </c>
      <c r="I73" s="18">
        <f t="shared" si="44"/>
        <v>102.38095238095238</v>
      </c>
    </row>
    <row r="74" spans="1:9" x14ac:dyDescent="0.25">
      <c r="A74" s="6" t="s">
        <v>10</v>
      </c>
      <c r="B74" s="17"/>
      <c r="C74" s="18">
        <f>C73/B73*100</f>
        <v>91.566265060240966</v>
      </c>
      <c r="D74" s="18">
        <v>116.44736842105263</v>
      </c>
      <c r="E74" s="18"/>
      <c r="F74" s="18">
        <f t="shared" ref="F74" si="46">F73/E73*100</f>
        <v>113.5593220338983</v>
      </c>
      <c r="G74" s="18">
        <v>104.5</v>
      </c>
      <c r="H74" s="18">
        <v>102.4</v>
      </c>
      <c r="I74" s="18">
        <f t="shared" si="44"/>
        <v>97.990430622009569</v>
      </c>
    </row>
    <row r="75" spans="1:9" x14ac:dyDescent="0.25">
      <c r="A75" s="16" t="s">
        <v>42</v>
      </c>
      <c r="B75" s="27"/>
      <c r="C75" s="17"/>
      <c r="D75" s="17"/>
      <c r="E75" s="17"/>
      <c r="F75" s="21"/>
      <c r="G75" s="22"/>
      <c r="H75" s="22"/>
      <c r="I75" s="67"/>
    </row>
    <row r="76" spans="1:9" x14ac:dyDescent="0.25">
      <c r="A76" s="6" t="s">
        <v>43</v>
      </c>
      <c r="B76" s="19">
        <v>365</v>
      </c>
      <c r="C76" s="19">
        <v>382</v>
      </c>
      <c r="D76" s="19">
        <v>397</v>
      </c>
      <c r="E76" s="19">
        <v>391</v>
      </c>
      <c r="F76" s="19">
        <v>395</v>
      </c>
      <c r="G76" s="19">
        <v>393</v>
      </c>
      <c r="H76" s="19">
        <v>397</v>
      </c>
      <c r="I76" s="18">
        <f t="shared" ref="I76:I83" si="47">H76/G76*100</f>
        <v>101.01781170483461</v>
      </c>
    </row>
    <row r="77" spans="1:9" x14ac:dyDescent="0.25">
      <c r="A77" s="6" t="s">
        <v>10</v>
      </c>
      <c r="B77" s="17"/>
      <c r="C77" s="18">
        <f>C76/B76*100</f>
        <v>104.65753424657534</v>
      </c>
      <c r="D77" s="18">
        <v>103.92670157068062</v>
      </c>
      <c r="E77" s="18"/>
      <c r="F77" s="18">
        <f t="shared" ref="F77" si="48">F76/E76*100</f>
        <v>101.02301790281329</v>
      </c>
      <c r="G77" s="18">
        <v>99.5</v>
      </c>
      <c r="H77" s="18">
        <v>101</v>
      </c>
      <c r="I77" s="18">
        <f t="shared" si="47"/>
        <v>101.50753768844221</v>
      </c>
    </row>
    <row r="78" spans="1:9" ht="31.5" x14ac:dyDescent="0.25">
      <c r="A78" s="16" t="s">
        <v>44</v>
      </c>
      <c r="B78" s="19">
        <v>164</v>
      </c>
      <c r="C78" s="19">
        <v>176</v>
      </c>
      <c r="D78" s="19">
        <v>181</v>
      </c>
      <c r="E78" s="19">
        <v>174</v>
      </c>
      <c r="F78" s="19">
        <v>178</v>
      </c>
      <c r="G78" s="19">
        <v>186</v>
      </c>
      <c r="H78" s="19">
        <v>182</v>
      </c>
      <c r="I78" s="18">
        <f t="shared" si="47"/>
        <v>97.849462365591393</v>
      </c>
    </row>
    <row r="79" spans="1:9" x14ac:dyDescent="0.25">
      <c r="A79" s="6" t="s">
        <v>10</v>
      </c>
      <c r="B79" s="17"/>
      <c r="C79" s="18">
        <f>C78/B78*100</f>
        <v>107.31707317073172</v>
      </c>
      <c r="D79" s="18">
        <v>102.84090909090908</v>
      </c>
      <c r="E79" s="18"/>
      <c r="F79" s="18">
        <f t="shared" ref="F79" si="49">F78/E78*100</f>
        <v>102.29885057471265</v>
      </c>
      <c r="G79" s="18">
        <v>104.5</v>
      </c>
      <c r="H79" s="18">
        <v>97.8</v>
      </c>
      <c r="I79" s="18">
        <f t="shared" si="47"/>
        <v>93.588516746411472</v>
      </c>
    </row>
    <row r="80" spans="1:9" x14ac:dyDescent="0.25">
      <c r="A80" s="16" t="s">
        <v>45</v>
      </c>
      <c r="B80" s="17">
        <v>288</v>
      </c>
      <c r="C80" s="17">
        <v>367</v>
      </c>
      <c r="D80" s="17">
        <v>380</v>
      </c>
      <c r="E80" s="17">
        <v>367</v>
      </c>
      <c r="F80" s="17">
        <v>356</v>
      </c>
      <c r="G80" s="17">
        <v>379</v>
      </c>
      <c r="H80" s="17">
        <v>384</v>
      </c>
      <c r="I80" s="18">
        <f t="shared" si="47"/>
        <v>101.31926121372032</v>
      </c>
    </row>
    <row r="81" spans="1:11" x14ac:dyDescent="0.25">
      <c r="A81" s="6" t="s">
        <v>10</v>
      </c>
      <c r="B81" s="17"/>
      <c r="C81" s="18">
        <f>C80/B80*100</f>
        <v>127.43055555555556</v>
      </c>
      <c r="D81" s="18">
        <v>103.54223433242507</v>
      </c>
      <c r="E81" s="18"/>
      <c r="F81" s="18">
        <f t="shared" ref="F81" si="50">F80/E80*100</f>
        <v>97.002724795640333</v>
      </c>
      <c r="G81" s="18">
        <v>106.5</v>
      </c>
      <c r="H81" s="18">
        <v>101.3</v>
      </c>
      <c r="I81" s="18">
        <f t="shared" si="47"/>
        <v>95.117370892018783</v>
      </c>
    </row>
    <row r="82" spans="1:11" x14ac:dyDescent="0.25">
      <c r="A82" s="16" t="s">
        <v>46</v>
      </c>
      <c r="B82" s="17">
        <v>25</v>
      </c>
      <c r="C82" s="17">
        <v>27</v>
      </c>
      <c r="D82" s="17">
        <v>23</v>
      </c>
      <c r="E82" s="17">
        <v>22</v>
      </c>
      <c r="F82" s="17">
        <v>22.1</v>
      </c>
      <c r="G82" s="17">
        <v>33.6</v>
      </c>
      <c r="H82" s="17">
        <v>33.799999999999997</v>
      </c>
      <c r="I82" s="18">
        <f t="shared" si="47"/>
        <v>100.59523809523809</v>
      </c>
    </row>
    <row r="83" spans="1:11" x14ac:dyDescent="0.25">
      <c r="A83" s="6" t="s">
        <v>10</v>
      </c>
      <c r="B83" s="17"/>
      <c r="C83" s="18">
        <f>C82/B82*100</f>
        <v>108</v>
      </c>
      <c r="D83" s="18">
        <v>85.18518518518519</v>
      </c>
      <c r="E83" s="18"/>
      <c r="F83" s="18">
        <f t="shared" ref="F83" si="51">F82/E82*100</f>
        <v>100.45454545454547</v>
      </c>
      <c r="G83" s="18">
        <v>152</v>
      </c>
      <c r="H83" s="18">
        <v>100.6</v>
      </c>
      <c r="I83" s="18">
        <f t="shared" si="47"/>
        <v>66.184210526315795</v>
      </c>
    </row>
    <row r="84" spans="1:11" x14ac:dyDescent="0.25">
      <c r="A84" s="71" t="s">
        <v>47</v>
      </c>
      <c r="B84" s="71"/>
      <c r="C84" s="71"/>
      <c r="D84" s="71"/>
      <c r="E84" s="71"/>
      <c r="F84" s="71"/>
      <c r="G84" s="71"/>
      <c r="H84" s="71"/>
      <c r="I84" s="71"/>
    </row>
    <row r="85" spans="1:11" ht="31.5" x14ac:dyDescent="0.25">
      <c r="A85" s="6" t="s">
        <v>48</v>
      </c>
      <c r="B85" s="17">
        <v>0</v>
      </c>
      <c r="C85" s="17">
        <v>0</v>
      </c>
      <c r="D85" s="17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</row>
    <row r="86" spans="1:11" x14ac:dyDescent="0.25">
      <c r="A86" s="6" t="s">
        <v>10</v>
      </c>
      <c r="B86" s="17"/>
      <c r="C86" s="18"/>
      <c r="D86" s="18"/>
      <c r="E86" s="18"/>
      <c r="F86" s="18"/>
      <c r="G86" s="18"/>
      <c r="H86" s="18"/>
      <c r="I86" s="18"/>
    </row>
    <row r="87" spans="1:11" x14ac:dyDescent="0.25">
      <c r="A87" s="71" t="s">
        <v>49</v>
      </c>
      <c r="B87" s="71"/>
      <c r="C87" s="71"/>
      <c r="D87" s="71"/>
      <c r="E87" s="71"/>
      <c r="F87" s="71"/>
      <c r="G87" s="71"/>
      <c r="H87" s="71"/>
      <c r="I87" s="71"/>
    </row>
    <row r="88" spans="1:11" x14ac:dyDescent="0.25">
      <c r="A88" s="6" t="s">
        <v>50</v>
      </c>
      <c r="B88" s="25">
        <v>258.13099999999997</v>
      </c>
      <c r="C88" s="25">
        <v>302.04500000000002</v>
      </c>
      <c r="D88" s="18">
        <v>337.11599999999999</v>
      </c>
      <c r="E88" s="18">
        <v>337.4</v>
      </c>
      <c r="F88" s="18">
        <v>360.1</v>
      </c>
      <c r="G88" s="18">
        <v>373.5</v>
      </c>
      <c r="H88" s="18">
        <v>402.8</v>
      </c>
      <c r="I88" s="18">
        <f t="shared" ref="I88:I91" si="52">H88/G88*100</f>
        <v>107.84471218206157</v>
      </c>
    </row>
    <row r="89" spans="1:11" x14ac:dyDescent="0.25">
      <c r="A89" s="6" t="s">
        <v>10</v>
      </c>
      <c r="B89" s="28">
        <v>111.1</v>
      </c>
      <c r="C89" s="18">
        <f t="shared" ref="C89:F89" si="53">C88/B88*100</f>
        <v>117.01229220821988</v>
      </c>
      <c r="D89" s="18">
        <f t="shared" si="53"/>
        <v>111.61118376400867</v>
      </c>
      <c r="E89" s="18">
        <f t="shared" si="53"/>
        <v>100.08424399909823</v>
      </c>
      <c r="F89" s="18">
        <f t="shared" si="53"/>
        <v>106.72791938352107</v>
      </c>
      <c r="G89" s="18">
        <v>103.7</v>
      </c>
      <c r="H89" s="18">
        <v>107.8</v>
      </c>
      <c r="I89" s="18">
        <f t="shared" si="52"/>
        <v>103.95371263259401</v>
      </c>
    </row>
    <row r="90" spans="1:11" x14ac:dyDescent="0.25">
      <c r="A90" s="29" t="s">
        <v>51</v>
      </c>
      <c r="B90" s="30">
        <v>12.102</v>
      </c>
      <c r="C90" s="30">
        <v>13.486000000000001</v>
      </c>
      <c r="D90" s="28">
        <v>14.468</v>
      </c>
      <c r="E90" s="28">
        <v>15.2</v>
      </c>
      <c r="F90" s="28">
        <v>15.4</v>
      </c>
      <c r="G90" s="28">
        <v>16.100000000000001</v>
      </c>
      <c r="H90" s="28">
        <v>17.100000000000001</v>
      </c>
      <c r="I90" s="28">
        <f t="shared" si="52"/>
        <v>106.21118012422359</v>
      </c>
    </row>
    <row r="91" spans="1:11" x14ac:dyDescent="0.25">
      <c r="A91" s="29" t="s">
        <v>10</v>
      </c>
      <c r="B91" s="28">
        <v>109.4</v>
      </c>
      <c r="C91" s="18">
        <f t="shared" ref="C91:F91" si="54">C90/B90*100</f>
        <v>111.43612626012229</v>
      </c>
      <c r="D91" s="18">
        <f t="shared" si="54"/>
        <v>107.2816253892926</v>
      </c>
      <c r="E91" s="18">
        <f t="shared" si="54"/>
        <v>105.05944152612663</v>
      </c>
      <c r="F91" s="18">
        <f t="shared" si="54"/>
        <v>101.31578947368422</v>
      </c>
      <c r="G91" s="18">
        <v>104.5</v>
      </c>
      <c r="H91" s="18">
        <v>106.2</v>
      </c>
      <c r="I91" s="18">
        <f t="shared" si="52"/>
        <v>101.6267942583732</v>
      </c>
    </row>
    <row r="92" spans="1:11" ht="15.75" customHeight="1" x14ac:dyDescent="0.25">
      <c r="A92" s="69" t="s">
        <v>52</v>
      </c>
      <c r="B92" s="69"/>
      <c r="C92" s="69"/>
      <c r="D92" s="69"/>
      <c r="E92" s="69"/>
      <c r="F92" s="69"/>
      <c r="G92" s="69"/>
      <c r="H92" s="69"/>
      <c r="I92" s="69"/>
    </row>
    <row r="93" spans="1:11" x14ac:dyDescent="0.25">
      <c r="A93" s="29" t="s">
        <v>53</v>
      </c>
      <c r="B93" s="31"/>
      <c r="C93" s="31"/>
      <c r="D93" s="31"/>
      <c r="E93" s="31"/>
      <c r="F93" s="32"/>
      <c r="G93" s="42">
        <v>2</v>
      </c>
      <c r="H93" s="31">
        <v>2</v>
      </c>
      <c r="I93" s="31"/>
      <c r="K93" s="1" t="s">
        <v>54</v>
      </c>
    </row>
    <row r="94" spans="1:11" x14ac:dyDescent="0.25">
      <c r="A94" s="29" t="s">
        <v>10</v>
      </c>
      <c r="B94" s="31"/>
      <c r="C94" s="31"/>
      <c r="D94" s="31"/>
      <c r="E94" s="31"/>
      <c r="F94" s="32"/>
      <c r="G94" s="32"/>
      <c r="H94" s="68" t="s">
        <v>74</v>
      </c>
      <c r="I94" s="34"/>
    </row>
    <row r="95" spans="1:11" x14ac:dyDescent="0.25">
      <c r="A95" s="29" t="s">
        <v>55</v>
      </c>
      <c r="B95" s="31"/>
      <c r="C95" s="31"/>
      <c r="D95" s="31"/>
      <c r="E95" s="31"/>
      <c r="F95" s="32"/>
      <c r="G95" s="42">
        <v>0.10199999999999999</v>
      </c>
      <c r="H95" s="31">
        <v>0.104</v>
      </c>
      <c r="I95" s="34">
        <f t="shared" ref="I95" si="55">H95/G95*100</f>
        <v>101.96078431372548</v>
      </c>
    </row>
    <row r="96" spans="1:11" x14ac:dyDescent="0.25">
      <c r="A96" s="29" t="s">
        <v>10</v>
      </c>
      <c r="B96" s="31"/>
      <c r="C96" s="31"/>
      <c r="D96" s="31"/>
      <c r="E96" s="31"/>
      <c r="F96" s="32"/>
      <c r="G96" s="32"/>
      <c r="H96" s="33">
        <v>102</v>
      </c>
      <c r="I96" s="34"/>
    </row>
    <row r="97" spans="1:16" ht="47.25" x14ac:dyDescent="0.25">
      <c r="A97" s="29" t="s">
        <v>56</v>
      </c>
      <c r="B97" s="31"/>
      <c r="C97" s="31"/>
      <c r="D97" s="31"/>
      <c r="E97" s="31"/>
      <c r="F97" s="32"/>
      <c r="G97" s="32"/>
      <c r="H97" s="31"/>
      <c r="I97" s="31"/>
    </row>
    <row r="98" spans="1:16" x14ac:dyDescent="0.25">
      <c r="A98" s="29" t="s">
        <v>10</v>
      </c>
      <c r="B98" s="31"/>
      <c r="C98" s="31"/>
      <c r="D98" s="31"/>
      <c r="E98" s="31"/>
      <c r="F98" s="32"/>
      <c r="G98" s="32"/>
      <c r="H98" s="32"/>
      <c r="I98" s="32"/>
    </row>
    <row r="99" spans="1:16" ht="15.75" customHeight="1" x14ac:dyDescent="0.25">
      <c r="A99" s="69" t="s">
        <v>57</v>
      </c>
      <c r="B99" s="69"/>
      <c r="C99" s="69"/>
      <c r="D99" s="69"/>
      <c r="E99" s="69"/>
      <c r="F99" s="69"/>
      <c r="G99" s="69"/>
      <c r="H99" s="69"/>
      <c r="I99" s="69"/>
    </row>
    <row r="100" spans="1:16" ht="47.25" x14ac:dyDescent="0.25">
      <c r="A100" s="29" t="s">
        <v>58</v>
      </c>
      <c r="B100" s="18">
        <v>25.1</v>
      </c>
      <c r="C100" s="18">
        <v>24.5</v>
      </c>
      <c r="D100" s="18">
        <v>12.6</v>
      </c>
      <c r="E100" s="36">
        <v>47.8</v>
      </c>
      <c r="F100" s="36">
        <v>50.67</v>
      </c>
      <c r="G100" s="36">
        <v>71.2</v>
      </c>
      <c r="H100" s="36">
        <v>68.7</v>
      </c>
      <c r="I100" s="36">
        <f t="shared" ref="I100:I101" si="56">H100/G100*100</f>
        <v>96.488764044943821</v>
      </c>
    </row>
    <row r="101" spans="1:16" x14ac:dyDescent="0.25">
      <c r="A101" s="29" t="s">
        <v>10</v>
      </c>
      <c r="B101" s="18">
        <v>84.2</v>
      </c>
      <c r="C101" s="18">
        <f t="shared" ref="C101:F101" si="57">C100/B100*100</f>
        <v>97.609561752988043</v>
      </c>
      <c r="D101" s="18">
        <f t="shared" si="57"/>
        <v>51.428571428571423</v>
      </c>
      <c r="E101" s="37">
        <f t="shared" si="57"/>
        <v>379.36507936507934</v>
      </c>
      <c r="F101" s="37">
        <f t="shared" si="57"/>
        <v>106.00418410041843</v>
      </c>
      <c r="G101" s="37">
        <v>140.4</v>
      </c>
      <c r="H101" s="37">
        <v>96.6</v>
      </c>
      <c r="I101" s="37">
        <f t="shared" si="56"/>
        <v>68.803418803418793</v>
      </c>
    </row>
    <row r="102" spans="1:16" ht="31.5" x14ac:dyDescent="0.25">
      <c r="A102" s="29" t="s">
        <v>59</v>
      </c>
      <c r="B102" s="18">
        <v>0</v>
      </c>
      <c r="C102" s="18">
        <v>0</v>
      </c>
      <c r="D102" s="18">
        <v>0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</row>
    <row r="103" spans="1:16" x14ac:dyDescent="0.25">
      <c r="A103" s="29" t="s">
        <v>10</v>
      </c>
      <c r="B103" s="18">
        <v>0</v>
      </c>
      <c r="C103" s="18" t="e">
        <f>C102/B102*100</f>
        <v>#DIV/0!</v>
      </c>
      <c r="D103" s="18">
        <v>0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</row>
    <row r="104" spans="1:16" ht="15.75" customHeight="1" x14ac:dyDescent="0.25">
      <c r="A104" s="69" t="s">
        <v>60</v>
      </c>
      <c r="B104" s="69"/>
      <c r="C104" s="69"/>
      <c r="D104" s="69"/>
      <c r="E104" s="69"/>
      <c r="F104" s="69"/>
      <c r="G104" s="69"/>
      <c r="H104" s="69"/>
      <c r="I104" s="69"/>
    </row>
    <row r="105" spans="1:16" ht="31.5" x14ac:dyDescent="0.25">
      <c r="A105" s="29" t="s">
        <v>61</v>
      </c>
      <c r="B105" s="39">
        <f>B107+B109</f>
        <v>6</v>
      </c>
      <c r="C105" s="39">
        <v>83</v>
      </c>
      <c r="D105" s="39">
        <v>80</v>
      </c>
      <c r="E105" s="40">
        <v>88</v>
      </c>
      <c r="F105" s="39">
        <f t="shared" ref="F105" si="58">F107+F109</f>
        <v>115</v>
      </c>
      <c r="G105" s="39">
        <v>116</v>
      </c>
      <c r="H105" s="39">
        <v>107</v>
      </c>
      <c r="I105" s="39">
        <f t="shared" ref="I105:I112" si="59">H105/G105*100</f>
        <v>92.241379310344826</v>
      </c>
    </row>
    <row r="106" spans="1:16" x14ac:dyDescent="0.25">
      <c r="A106" s="29" t="s">
        <v>10</v>
      </c>
      <c r="B106" s="31"/>
      <c r="C106" s="34">
        <v>101.3</v>
      </c>
      <c r="D106" s="34">
        <v>108.43373493975903</v>
      </c>
      <c r="E106" s="41">
        <v>97.777777777777771</v>
      </c>
      <c r="F106" s="34">
        <f t="shared" ref="F106" si="60">F105/E105*100</f>
        <v>130.68181818181819</v>
      </c>
      <c r="G106" s="34">
        <v>100.9</v>
      </c>
      <c r="H106" s="34">
        <v>92.2</v>
      </c>
      <c r="I106" s="34">
        <f t="shared" si="59"/>
        <v>91.377601585728442</v>
      </c>
    </row>
    <row r="107" spans="1:16" x14ac:dyDescent="0.25">
      <c r="A107" s="29" t="s">
        <v>62</v>
      </c>
      <c r="B107" s="31"/>
      <c r="C107" s="31"/>
      <c r="D107" s="31">
        <v>0</v>
      </c>
      <c r="E107" s="42">
        <v>0</v>
      </c>
      <c r="F107" s="31">
        <v>0</v>
      </c>
      <c r="G107" s="31">
        <v>0</v>
      </c>
      <c r="H107" s="31">
        <v>0</v>
      </c>
      <c r="I107" s="31">
        <v>0</v>
      </c>
    </row>
    <row r="108" spans="1:16" x14ac:dyDescent="0.25">
      <c r="A108" s="29" t="s">
        <v>10</v>
      </c>
      <c r="B108" s="31"/>
      <c r="C108" s="31"/>
      <c r="D108" s="31"/>
      <c r="E108" s="43"/>
      <c r="F108" s="34" t="e">
        <f t="shared" ref="F108" si="61">F107/E107*100</f>
        <v>#DIV/0!</v>
      </c>
      <c r="G108" s="17">
        <v>0</v>
      </c>
      <c r="H108" s="17">
        <v>0</v>
      </c>
      <c r="I108" s="17">
        <v>0</v>
      </c>
    </row>
    <row r="109" spans="1:16" x14ac:dyDescent="0.25">
      <c r="A109" s="29" t="s">
        <v>63</v>
      </c>
      <c r="B109" s="19">
        <v>6</v>
      </c>
      <c r="C109" s="19">
        <v>88</v>
      </c>
      <c r="D109" s="19">
        <v>80</v>
      </c>
      <c r="E109" s="19">
        <v>88</v>
      </c>
      <c r="F109" s="19">
        <v>115</v>
      </c>
      <c r="G109" s="19">
        <v>116</v>
      </c>
      <c r="H109" s="19">
        <v>101</v>
      </c>
      <c r="I109" s="19">
        <f t="shared" si="59"/>
        <v>87.068965517241381</v>
      </c>
    </row>
    <row r="110" spans="1:16" x14ac:dyDescent="0.25">
      <c r="A110" s="29" t="s">
        <v>10</v>
      </c>
      <c r="B110" s="18"/>
      <c r="C110" s="34">
        <v>100</v>
      </c>
      <c r="D110" s="34">
        <v>102.27272727272727</v>
      </c>
      <c r="E110" s="34">
        <v>97.777777777777771</v>
      </c>
      <c r="F110" s="34">
        <f t="shared" ref="F110" si="62">F109/E109*100</f>
        <v>130.68181818181819</v>
      </c>
      <c r="G110" s="34">
        <v>100.9</v>
      </c>
      <c r="H110" s="34">
        <v>87.1</v>
      </c>
      <c r="I110" s="34">
        <f t="shared" si="59"/>
        <v>86.323092170465799</v>
      </c>
    </row>
    <row r="111" spans="1:16" x14ac:dyDescent="0.25">
      <c r="A111" s="29" t="s">
        <v>64</v>
      </c>
      <c r="B111" s="19">
        <v>3</v>
      </c>
      <c r="C111" s="19">
        <v>81</v>
      </c>
      <c r="D111" s="19">
        <v>67</v>
      </c>
      <c r="E111" s="21">
        <v>68</v>
      </c>
      <c r="F111" s="21">
        <v>108</v>
      </c>
      <c r="G111" s="21">
        <v>109</v>
      </c>
      <c r="H111" s="21">
        <v>108</v>
      </c>
      <c r="I111" s="10">
        <f t="shared" si="59"/>
        <v>99.082568807339456</v>
      </c>
      <c r="J111" s="44"/>
      <c r="K111" s="44"/>
      <c r="L111" s="44"/>
      <c r="M111" s="45"/>
      <c r="N111" s="45"/>
      <c r="O111" s="45"/>
      <c r="P111" s="45"/>
    </row>
    <row r="112" spans="1:16" x14ac:dyDescent="0.25">
      <c r="A112" s="29" t="s">
        <v>10</v>
      </c>
      <c r="B112" s="18"/>
      <c r="C112" s="34">
        <v>97.4</v>
      </c>
      <c r="D112" s="34">
        <v>82.716049382716051</v>
      </c>
      <c r="E112" s="34">
        <v>101.49253731343283</v>
      </c>
      <c r="F112" s="34">
        <f t="shared" ref="F112" si="63">F111/E111*100</f>
        <v>158.8235294117647</v>
      </c>
      <c r="G112" s="34">
        <v>100.9</v>
      </c>
      <c r="H112" s="34">
        <v>99.1</v>
      </c>
      <c r="I112" s="34">
        <f t="shared" si="59"/>
        <v>98.216055500495528</v>
      </c>
    </row>
    <row r="113" spans="1:34" ht="15.75" customHeight="1" x14ac:dyDescent="0.25">
      <c r="A113" s="69" t="s">
        <v>65</v>
      </c>
      <c r="B113" s="69"/>
      <c r="C113" s="69"/>
      <c r="D113" s="69"/>
      <c r="E113" s="69"/>
      <c r="F113" s="69"/>
      <c r="G113" s="69"/>
      <c r="H113" s="69"/>
      <c r="I113" s="69"/>
      <c r="K113" s="46"/>
      <c r="L113" s="46"/>
      <c r="M113" s="47"/>
      <c r="N113" s="47"/>
      <c r="O113" s="47"/>
      <c r="P113" s="47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</row>
    <row r="114" spans="1:34" ht="31.5" x14ac:dyDescent="0.25">
      <c r="A114" s="6" t="s">
        <v>66</v>
      </c>
      <c r="B114" s="26">
        <v>0</v>
      </c>
      <c r="C114" s="26">
        <v>7.0999999999999994E-2</v>
      </c>
      <c r="D114" s="26"/>
      <c r="E114" s="26"/>
      <c r="F114" s="48">
        <v>1.607</v>
      </c>
      <c r="G114" s="48">
        <v>0</v>
      </c>
      <c r="H114" s="49">
        <v>0</v>
      </c>
      <c r="I114" s="49">
        <v>0</v>
      </c>
      <c r="K114" s="70"/>
      <c r="L114" s="70"/>
      <c r="M114" s="70"/>
      <c r="N114" s="70"/>
      <c r="O114" s="70"/>
      <c r="P114" s="50"/>
      <c r="Q114" s="70"/>
      <c r="R114" s="70"/>
      <c r="S114" s="70"/>
      <c r="T114" s="70"/>
      <c r="U114" s="70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</row>
    <row r="115" spans="1:34" x14ac:dyDescent="0.25">
      <c r="A115" s="29" t="s">
        <v>10</v>
      </c>
      <c r="B115" s="18"/>
      <c r="C115" s="18" t="e">
        <f t="shared" ref="C115:E115" si="64">C114/B114*100</f>
        <v>#DIV/0!</v>
      </c>
      <c r="D115" s="18">
        <f t="shared" si="64"/>
        <v>0</v>
      </c>
      <c r="E115" s="18" t="e">
        <f t="shared" si="64"/>
        <v>#DIV/0!</v>
      </c>
      <c r="F115" s="37">
        <v>0</v>
      </c>
      <c r="G115" s="37">
        <v>0</v>
      </c>
      <c r="H115" s="18">
        <f>H114/F114*100</f>
        <v>0</v>
      </c>
      <c r="I115" s="17">
        <v>0</v>
      </c>
      <c r="K115" s="46"/>
      <c r="L115" s="46"/>
      <c r="M115" s="46"/>
      <c r="N115" s="46"/>
      <c r="O115" s="51"/>
      <c r="P115" s="51"/>
      <c r="Q115" s="46"/>
      <c r="R115" s="46"/>
      <c r="S115" s="51"/>
      <c r="T115" s="51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</row>
    <row r="116" spans="1:34" ht="15.75" customHeight="1" x14ac:dyDescent="0.25">
      <c r="A116" s="69" t="s">
        <v>67</v>
      </c>
      <c r="B116" s="69"/>
      <c r="C116" s="69"/>
      <c r="D116" s="69"/>
      <c r="E116" s="69"/>
      <c r="F116" s="69"/>
      <c r="G116" s="69"/>
      <c r="H116" s="69"/>
      <c r="I116" s="69"/>
    </row>
    <row r="117" spans="1:34" ht="31.5" x14ac:dyDescent="0.25">
      <c r="A117" s="52" t="s">
        <v>68</v>
      </c>
      <c r="B117" s="31">
        <v>383</v>
      </c>
      <c r="C117" s="31">
        <v>323</v>
      </c>
      <c r="D117" s="31">
        <v>319</v>
      </c>
      <c r="E117" s="31">
        <v>341</v>
      </c>
      <c r="F117" s="31">
        <v>338</v>
      </c>
      <c r="G117" s="31">
        <v>325</v>
      </c>
      <c r="H117" s="31">
        <v>313</v>
      </c>
      <c r="I117" s="34">
        <f t="shared" ref="I117:I118" si="65">H117/G117*100</f>
        <v>96.307692307692307</v>
      </c>
    </row>
    <row r="118" spans="1:34" x14ac:dyDescent="0.25">
      <c r="A118" s="53" t="s">
        <v>10</v>
      </c>
      <c r="B118" s="31"/>
      <c r="C118" s="34">
        <f t="shared" ref="C118:F118" si="66">C117/B117*100</f>
        <v>84.334203655352482</v>
      </c>
      <c r="D118" s="34">
        <f t="shared" si="66"/>
        <v>98.761609907120743</v>
      </c>
      <c r="E118" s="34">
        <f t="shared" si="66"/>
        <v>106.89655172413792</v>
      </c>
      <c r="F118" s="34">
        <f t="shared" si="66"/>
        <v>99.120234604105576</v>
      </c>
      <c r="G118" s="34">
        <v>96.2</v>
      </c>
      <c r="H118" s="34">
        <v>96.3</v>
      </c>
      <c r="I118" s="34">
        <f t="shared" si="65"/>
        <v>100.1039501039501</v>
      </c>
    </row>
    <row r="119" spans="1:34" ht="26.25" customHeight="1" x14ac:dyDescent="0.25">
      <c r="A119" s="54"/>
      <c r="B119" s="55"/>
      <c r="C119" s="55"/>
      <c r="D119" s="55"/>
      <c r="E119" s="56"/>
      <c r="F119" s="57"/>
      <c r="G119" s="57"/>
      <c r="H119" s="57"/>
      <c r="I119" s="58"/>
    </row>
    <row r="120" spans="1:34" ht="26.25" customHeight="1" x14ac:dyDescent="0.25">
      <c r="A120" s="54" t="s">
        <v>70</v>
      </c>
      <c r="B120" s="55"/>
      <c r="C120" s="55"/>
      <c r="D120" s="55"/>
      <c r="E120" s="56"/>
      <c r="F120" s="57"/>
      <c r="G120" s="57"/>
      <c r="H120" s="55" t="s">
        <v>71</v>
      </c>
      <c r="I120" s="58"/>
    </row>
    <row r="121" spans="1:34" ht="26.25" customHeight="1" x14ac:dyDescent="0.25">
      <c r="I121" s="63"/>
    </row>
    <row r="122" spans="1:34" x14ac:dyDescent="0.25">
      <c r="I122" s="63"/>
    </row>
    <row r="123" spans="1:34" x14ac:dyDescent="0.25">
      <c r="I123" s="63"/>
    </row>
    <row r="124" spans="1:34" x14ac:dyDescent="0.25">
      <c r="I124" s="63"/>
    </row>
    <row r="125" spans="1:34" x14ac:dyDescent="0.25">
      <c r="I125" s="63"/>
    </row>
    <row r="126" spans="1:34" x14ac:dyDescent="0.25">
      <c r="I126" s="63"/>
    </row>
    <row r="127" spans="1:34" x14ac:dyDescent="0.25">
      <c r="I127" s="63"/>
    </row>
    <row r="128" spans="1:34" x14ac:dyDescent="0.25">
      <c r="I128" s="63"/>
    </row>
    <row r="129" spans="9:9" x14ac:dyDescent="0.25">
      <c r="I129" s="63"/>
    </row>
    <row r="130" spans="9:9" x14ac:dyDescent="0.25">
      <c r="I130" s="63"/>
    </row>
    <row r="131" spans="9:9" x14ac:dyDescent="0.25">
      <c r="I131" s="63"/>
    </row>
    <row r="132" spans="9:9" x14ac:dyDescent="0.25">
      <c r="I132" s="63"/>
    </row>
    <row r="133" spans="9:9" x14ac:dyDescent="0.25">
      <c r="I133" s="63"/>
    </row>
    <row r="134" spans="9:9" x14ac:dyDescent="0.25">
      <c r="I134" s="63"/>
    </row>
    <row r="135" spans="9:9" x14ac:dyDescent="0.25">
      <c r="I135" s="63"/>
    </row>
    <row r="136" spans="9:9" x14ac:dyDescent="0.25">
      <c r="I136" s="63"/>
    </row>
    <row r="137" spans="9:9" x14ac:dyDescent="0.25">
      <c r="I137" s="63"/>
    </row>
    <row r="138" spans="9:9" x14ac:dyDescent="0.25">
      <c r="I138" s="63"/>
    </row>
    <row r="139" spans="9:9" x14ac:dyDescent="0.25">
      <c r="I139" s="63"/>
    </row>
    <row r="140" spans="9:9" x14ac:dyDescent="0.25">
      <c r="I140" s="63"/>
    </row>
    <row r="141" spans="9:9" x14ac:dyDescent="0.25">
      <c r="I141" s="63"/>
    </row>
    <row r="142" spans="9:9" x14ac:dyDescent="0.25">
      <c r="I142" s="63"/>
    </row>
    <row r="143" spans="9:9" x14ac:dyDescent="0.25">
      <c r="I143" s="63"/>
    </row>
    <row r="144" spans="9:9" x14ac:dyDescent="0.25">
      <c r="I144" s="63"/>
    </row>
    <row r="145" spans="9:9" x14ac:dyDescent="0.25">
      <c r="I145" s="63"/>
    </row>
    <row r="146" spans="9:9" x14ac:dyDescent="0.25">
      <c r="I146" s="63"/>
    </row>
    <row r="147" spans="9:9" x14ac:dyDescent="0.25">
      <c r="I147" s="63"/>
    </row>
    <row r="148" spans="9:9" x14ac:dyDescent="0.25">
      <c r="I148" s="63"/>
    </row>
    <row r="149" spans="9:9" x14ac:dyDescent="0.25">
      <c r="I149" s="63"/>
    </row>
    <row r="150" spans="9:9" x14ac:dyDescent="0.25">
      <c r="I150" s="63"/>
    </row>
    <row r="151" spans="9:9" x14ac:dyDescent="0.25">
      <c r="I151" s="63"/>
    </row>
    <row r="152" spans="9:9" x14ac:dyDescent="0.25">
      <c r="I152" s="63"/>
    </row>
    <row r="153" spans="9:9" x14ac:dyDescent="0.25">
      <c r="I153" s="63"/>
    </row>
    <row r="154" spans="9:9" x14ac:dyDescent="0.25">
      <c r="I154" s="63"/>
    </row>
    <row r="155" spans="9:9" x14ac:dyDescent="0.25">
      <c r="I155" s="63"/>
    </row>
    <row r="156" spans="9:9" x14ac:dyDescent="0.25">
      <c r="I156" s="63"/>
    </row>
    <row r="157" spans="9:9" x14ac:dyDescent="0.25">
      <c r="I157" s="63"/>
    </row>
    <row r="158" spans="9:9" x14ac:dyDescent="0.25">
      <c r="I158" s="63"/>
    </row>
    <row r="159" spans="9:9" x14ac:dyDescent="0.25">
      <c r="I159" s="63"/>
    </row>
    <row r="160" spans="9:9" x14ac:dyDescent="0.25">
      <c r="I160" s="63"/>
    </row>
    <row r="161" spans="9:9" x14ac:dyDescent="0.25">
      <c r="I161" s="63"/>
    </row>
    <row r="162" spans="9:9" x14ac:dyDescent="0.25">
      <c r="I162" s="63"/>
    </row>
    <row r="163" spans="9:9" x14ac:dyDescent="0.25">
      <c r="I163" s="63"/>
    </row>
    <row r="164" spans="9:9" x14ac:dyDescent="0.25">
      <c r="I164" s="63"/>
    </row>
    <row r="165" spans="9:9" x14ac:dyDescent="0.25">
      <c r="I165" s="63"/>
    </row>
    <row r="166" spans="9:9" x14ac:dyDescent="0.25">
      <c r="I166" s="63"/>
    </row>
    <row r="167" spans="9:9" x14ac:dyDescent="0.25">
      <c r="I167" s="63"/>
    </row>
    <row r="168" spans="9:9" x14ac:dyDescent="0.25">
      <c r="I168" s="63"/>
    </row>
    <row r="169" spans="9:9" x14ac:dyDescent="0.25">
      <c r="I169" s="63"/>
    </row>
    <row r="170" spans="9:9" x14ac:dyDescent="0.25">
      <c r="I170" s="63"/>
    </row>
    <row r="171" spans="9:9" x14ac:dyDescent="0.25">
      <c r="I171" s="63"/>
    </row>
  </sheetData>
  <mergeCells count="15">
    <mergeCell ref="A19:I19"/>
    <mergeCell ref="A1:I1"/>
    <mergeCell ref="A2:A3"/>
    <mergeCell ref="A4:I4"/>
    <mergeCell ref="A18:I18"/>
    <mergeCell ref="A113:I113"/>
    <mergeCell ref="K114:O114"/>
    <mergeCell ref="Q114:U114"/>
    <mergeCell ref="A116:I116"/>
    <mergeCell ref="A24:I24"/>
    <mergeCell ref="A84:I84"/>
    <mergeCell ref="A87:I87"/>
    <mergeCell ref="A92:I92"/>
    <mergeCell ref="A99:I99"/>
    <mergeCell ref="A104:I104"/>
  </mergeCells>
  <pageMargins left="0.78740157480314965" right="0.39370078740157483" top="0.19685039370078741" bottom="0.39370078740157483" header="0.19685039370078741" footer="0.11811023622047245"/>
  <pageSetup paperSize="9" scale="7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Камыш</vt:lpstr>
      <vt:lpstr>Камыш!Область_печати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u11_02</dc:creator>
  <cp:lastModifiedBy>Пользователь</cp:lastModifiedBy>
  <cp:lastPrinted>2020-11-17T11:25:38Z</cp:lastPrinted>
  <dcterms:created xsi:type="dcterms:W3CDTF">2019-10-17T07:56:26Z</dcterms:created>
  <dcterms:modified xsi:type="dcterms:W3CDTF">2020-11-17T13:14:56Z</dcterms:modified>
</cp:coreProperties>
</file>