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5180" windowHeight="865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<sst xmlns="http://schemas.openxmlformats.org/spreadsheetml/2006/main" count="116" uniqueCount="115">
  <si>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КБК</t>
  </si>
  <si>
    <t>Наименование доходов</t>
  </si>
  <si>
    <t xml:space="preserve"> 1 00 00000 00 0000 000</t>
  </si>
  <si>
    <t xml:space="preserve"> 1 01 00000 00 0000 000</t>
  </si>
  <si>
    <t>НАЛОГИ НА ПРИБЫЛЬ, ДОХОДЫ</t>
  </si>
  <si>
    <t>1 01 02000 01 0000 110</t>
  </si>
  <si>
    <t xml:space="preserve">Налог на доходы  физических  лиц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</si>
  <si>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</si>
  <si>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</si>
  <si>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</si>
  <si>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</si>
  <si>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</si>
  <si>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</si>
  <si>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</si>
  <si>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Субвенции бюджетам на осуществление  полномочий  по первичному воинскому учету на территориях, где отсутствуют военные комиссариаты</t>
  </si>
  <si>
    <t>Итого доходов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</si>
  <si>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</si>
  <si>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</si>
  <si>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Федерациии и муниципальных образований</t>
  </si>
  <si>
    <t>НАЛОГОВЫЕ И НЕНАЛОГОВЫЕ ДОХОДЫ</t>
  </si>
  <si>
    <t>1 06 06000 00 0000 110</t>
  </si>
  <si>
    <t>Земельный налог</t>
  </si>
  <si>
    <t>НАЛОГИ НА ИМУЩЕСТВО</t>
  </si>
  <si>
    <t xml:space="preserve">1 06 00000 00 0000 000 </t>
  </si>
  <si>
    <t xml:space="preserve">111 05030 00 0000 120 </t>
  </si>
  <si>
    <t xml:space="preserve"> 1 01 02010 01 0000 110</t>
  </si>
  <si>
    <t>1 05 00000 00 0000 000</t>
  </si>
  <si>
    <t xml:space="preserve">НАЛОГИ НА СОВОКУПНЫЙ ДОХОД                             </t>
  </si>
  <si>
    <t xml:space="preserve"> 1 05 03000 01 0000 110</t>
  </si>
  <si>
    <t>Единый сельскохозяйственный налог</t>
  </si>
  <si>
    <t>1 05 03010 01 0000 110</t>
  </si>
  <si>
    <t>ДОХОДЫ ОТ ПРОДАЖИ МАТЕРИАЛЬНЫХ И НЕМАТЕРИАЛЬНЫХ АКТИВОВ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</si>
  <si>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</si>
  <si>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</si>
  <si>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</si>
  <si>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</si>
  <si>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</si>
  <si>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</si>
  <si>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</si>
  <si>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</si>
  <si>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</si>
  <si>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</si>
  <si>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</si>
  <si>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</si>
  <si>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</si>
  <si>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</si>
  <si>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 полномочий  по первичному воинскому учету на территориях, где отсутствуют военные комиссариаты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</si>
  <si>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</si>
  <si>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</si>
  <si>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</si>
  <si>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</si>
  <si>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</si>
  <si>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</si>
  <si>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</si>
  <si>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</si>
  <si>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1 11 05035 10 0000 120</t>
  </si>
  <si>
    <t>1 14 00000 00 0000 000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</si>
  <si>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</si>
  <si>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</si>
  <si>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</si>
  <si>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</si>
  <si>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</si>
  <si>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</si>
  <si>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</si>
  <si>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</si>
  <si>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</si>
  <si>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  Приложение 1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</si>
  <si>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</si>
  <si>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</si>
  <si>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</si>
  <si>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</si>
  <si>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</si>
  <si>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</si>
  <si>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2 07 00000 00 0000 000</t>
  </si>
  <si>
    <t>ПРОЧИЕ БЕЗВОЗМЕЗДНЫЕ ПОСТУПЛЕНИЯ</t>
  </si>
  <si>
    <t xml:space="preserve"> Поступления от денежных пожертвований. предоставляемых физичискими лицами получателям средсмтв бюджетов сельских поселений</t>
  </si>
  <si>
    <t>2 07 05020 10 0000 150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</si>
  <si>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</si>
  <si>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</si>
  <si>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</si>
  <si>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</si>
  <si>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</si>
  <si>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2 02 3000 00 00000 150</t>
  </si>
  <si>
    <t>2 02 15002 10 0000 150</t>
  </si>
  <si>
    <t>2 02 15002 00 0000 150</t>
  </si>
  <si>
    <t>2 02 10000 00 0000 150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</si>
  <si>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</si>
  <si>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</si>
  <si>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</si>
  <si>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</si>
  <si>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</si>
  <si>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</si>
  <si>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</si>
  <si>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</si>
  <si>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</si>
  <si>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</si>
  <si>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Процент исполнения к прогнозным параметрам доходов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</si>
  <si>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</si>
  <si>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</si>
  <si>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</si>
  <si>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рублей</t>
  </si>
  <si>
    <t>1 14 02000 00 0000 410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</si>
  <si>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</si>
  <si>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</si>
  <si>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</si>
  <si>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</t>
  </si>
  <si>
    <t>1 01 02020 01 0000 110</t>
  </si>
  <si>
    <t>Прогноз доходов на 2023 год</t>
  </si>
  <si>
    <t>к постановлению Сачковичской сельской администрации Климовского района Брянской области № 14 от 14.07.2023г.</t>
  </si>
  <si>
    <t xml:space="preserve">    Доходы бюджета Сачковичского сельского поселения Климовского муниципального района Брянской области за 1 полугодие 2023 года  по кодам классификации доходов бюджета       </t>
  </si>
  <si>
    <t>Кассовое исполнение за 1 полугодие 2023 года</t>
  </si>
  <si>
    <t>1 14 06000 00 0000 430</t>
  </si>
  <si>
    <t>1 14 0602510 0000 430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</si>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</sst>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1" fontId="34" fillId="0" borderId="2">
      <alignment horizontal="center" vertical="top" shrinkToFit="1"/>
      <protection/>
    </xf>
    <xf numFmtId="1" fontId="34" fillId="0" borderId="3">
      <alignment horizontal="center" vertical="top" shrinkToFit="1"/>
      <protection/>
    </xf>
    <xf numFmtId="0" fontId="35" fillId="0" borderId="4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5" applyNumberFormat="0" applyAlignment="0" applyProtection="0"/>
    <xf numFmtId="0" fontId="37" fillId="26" borderId="6" applyNumberFormat="0" applyAlignment="0" applyProtection="0"/>
    <xf numFmtId="0" fontId="38" fillId="26" borderId="5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27" borderId="11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6" fillId="0" borderId="15" xfId="0" applyFont="1" applyFill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164" fontId="3" fillId="0" borderId="14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left" vertical="top" wrapText="1" shrinkToFi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6" fillId="32" borderId="1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166" fontId="6" fillId="33" borderId="14" xfId="0" applyNumberFormat="1" applyFont="1" applyFill="1" applyBorder="1" applyAlignment="1">
      <alignment horizontal="right" wrapText="1"/>
    </xf>
    <xf numFmtId="166" fontId="3" fillId="33" borderId="14" xfId="0" applyNumberFormat="1" applyFont="1" applyFill="1" applyBorder="1" applyAlignment="1">
      <alignment horizontal="right" wrapText="1"/>
    </xf>
    <xf numFmtId="166" fontId="3" fillId="0" borderId="16" xfId="0" applyNumberFormat="1" applyFont="1" applyFill="1" applyBorder="1" applyAlignment="1" applyProtection="1">
      <alignment horizontal="right" wrapText="1"/>
      <protection locked="0"/>
    </xf>
    <xf numFmtId="166" fontId="6" fillId="0" borderId="14" xfId="0" applyNumberFormat="1" applyFont="1" applyFill="1" applyBorder="1" applyAlignment="1" applyProtection="1">
      <alignment horizontal="right" wrapText="1"/>
      <protection locked="0"/>
    </xf>
    <xf numFmtId="166" fontId="3" fillId="0" borderId="14" xfId="0" applyNumberFormat="1" applyFont="1" applyFill="1" applyBorder="1" applyAlignment="1" applyProtection="1">
      <alignment horizontal="right" wrapText="1"/>
      <protection locked="0"/>
    </xf>
    <xf numFmtId="0" fontId="3" fillId="32" borderId="14" xfId="0" applyFont="1" applyFill="1" applyBorder="1" applyAlignment="1">
      <alignment horizontal="left" vertical="top" wrapText="1"/>
    </xf>
    <xf numFmtId="2" fontId="6" fillId="33" borderId="14" xfId="0" applyNumberFormat="1" applyFont="1" applyFill="1" applyBorder="1" applyAlignment="1">
      <alignment horizontal="right" wrapText="1"/>
    </xf>
    <xf numFmtId="2" fontId="3" fillId="0" borderId="14" xfId="0" applyNumberFormat="1" applyFont="1" applyFill="1" applyBorder="1" applyAlignment="1" applyProtection="1">
      <alignment horizontal="right" wrapText="1"/>
      <protection locked="0"/>
    </xf>
    <xf numFmtId="2" fontId="6" fillId="0" borderId="14" xfId="0" applyNumberFormat="1" applyFont="1" applyFill="1" applyBorder="1" applyAlignment="1" applyProtection="1">
      <alignment horizontal="right" wrapText="1"/>
      <protection locked="0"/>
    </xf>
    <xf numFmtId="4" fontId="6" fillId="0" borderId="14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 wrapText="1"/>
    </xf>
    <xf numFmtId="4" fontId="6" fillId="0" borderId="15" xfId="0" applyNumberFormat="1" applyFont="1" applyBorder="1" applyAlignment="1">
      <alignment horizontal="right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6" fillId="32" borderId="14" xfId="0" applyNumberFormat="1" applyFont="1" applyFill="1" applyBorder="1" applyAlignment="1">
      <alignment horizontal="center" vertical="top" shrinkToFit="1"/>
    </xf>
    <xf numFmtId="49" fontId="3" fillId="32" borderId="14" xfId="0" applyNumberFormat="1" applyFont="1" applyFill="1" applyBorder="1" applyAlignment="1">
      <alignment horizontal="center" vertical="top" shrinkToFit="1"/>
    </xf>
    <xf numFmtId="49" fontId="6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4" xfId="0" applyFont="1" applyFill="1" applyBorder="1" applyAlignment="1">
      <alignment vertical="top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51" fillId="0" borderId="4" xfId="36" applyNumberFormat="1" applyFont="1" applyAlignment="1" applyProtection="1">
      <alignment horizontal="center" vertical="top" wrapText="1"/>
      <protection/>
    </xf>
    <xf numFmtId="0" fontId="51" fillId="0" borderId="4" xfId="36" applyNumberFormat="1" applyFont="1" applyAlignment="1" applyProtection="1">
      <alignment horizontal="left" vertical="top" wrapText="1"/>
      <protection/>
    </xf>
    <xf numFmtId="0" fontId="51" fillId="0" borderId="4" xfId="36" applyNumberFormat="1" applyFont="1" applyAlignment="1" applyProtection="1">
      <alignment vertical="top" wrapText="1"/>
      <protection/>
    </xf>
    <xf numFmtId="0" fontId="51" fillId="0" borderId="4" xfId="36" applyNumberFormat="1" applyFont="1" applyAlignment="1" applyProtection="1">
      <alignment horizontal="center" vertical="top" wrapText="1"/>
      <protection/>
    </xf>
    <xf numFmtId="0" fontId="52" fillId="0" borderId="4" xfId="36" applyNumberFormat="1" applyFont="1" applyAlignment="1" applyProtection="1">
      <alignment horizontal="left" vertical="top" wrapText="1"/>
      <protection/>
    </xf>
    <xf numFmtId="0" fontId="52" fillId="0" borderId="4" xfId="36" applyNumberFormat="1" applyFont="1" applyAlignment="1" applyProtection="1">
      <alignment horizontal="center" vertical="top" wrapText="1"/>
      <protection/>
    </xf>
    <xf numFmtId="43" fontId="3" fillId="0" borderId="14" xfId="64" applyFont="1" applyFill="1" applyBorder="1" applyAlignment="1" applyProtection="1">
      <alignment horizontal="right" wrapText="1"/>
      <protection locked="0"/>
    </xf>
    <xf numFmtId="43" fontId="6" fillId="33" borderId="14" xfId="64" applyFont="1" applyFill="1" applyBorder="1" applyAlignment="1">
      <alignment horizontal="right" wrapText="1"/>
    </xf>
    <xf numFmtId="43" fontId="6" fillId="0" borderId="14" xfId="64" applyFont="1" applyFill="1" applyBorder="1" applyAlignment="1" applyProtection="1">
      <alignment horizontal="right" wrapText="1"/>
      <protection locked="0"/>
    </xf>
    <xf numFmtId="0" fontId="6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2" fontId="3" fillId="0" borderId="14" xfId="64" applyNumberFormat="1" applyFont="1" applyFill="1" applyBorder="1" applyAlignment="1" applyProtection="1">
      <alignment horizontal="right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29" xfId="35"/>
    <cellStyle name="xl4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62"/>
  <sheetViews>
    <sheetView tabSelected="1" zoomScale="120" zoomScaleNormal="120" zoomScalePageLayoutView="0" workbookViewId="0" topLeftCell="A44">
      <selection activeCell="J40" sqref="J40"/>
    </sheetView>
  </sheetViews>
  <sheetFormatPr defaultColWidth="9.00390625" defaultRowHeight="12.75"/>
  <cols>
    <col min="1" max="1" width="25.625" style="45" customWidth="1"/>
    <col min="2" max="2" width="49.75390625" style="4" customWidth="1"/>
    <col min="3" max="3" width="11.375" style="4" customWidth="1"/>
    <col min="4" max="4" width="10.75390625" style="4" bestFit="1" customWidth="1"/>
    <col min="5" max="5" width="10.75390625" style="4" customWidth="1"/>
    <col min="6" max="6" width="3.25390625" style="4" customWidth="1"/>
    <col min="7" max="7" width="0.12890625" style="4" hidden="1" customWidth="1"/>
    <col min="8" max="16384" width="9.125" style="4" customWidth="1"/>
  </cols>
  <sheetData>
    <row r="1" spans="1:5" s="1" customFormat="1" ht="12">
      <c r="A1" s="3"/>
      <c r="B1" s="14"/>
      <c r="C1" s="14"/>
      <c r="D1" s="2"/>
      <c r="E1" s="2"/>
    </row>
    <row r="2" spans="1:7" s="1" customFormat="1" ht="11.25" customHeight="1">
      <c r="A2" s="3"/>
      <c r="B2" s="14"/>
      <c r="C2" s="14"/>
      <c r="D2" s="14"/>
      <c r="E2" s="80" t="s">
        <v>66</v>
      </c>
      <c r="F2" s="80"/>
      <c r="G2" s="80"/>
    </row>
    <row r="3" spans="1:7" s="1" customFormat="1" ht="50.25" customHeight="1">
      <c r="A3" s="36"/>
      <c r="B3" s="54"/>
      <c r="C3" s="54"/>
      <c r="D3" s="81" t="s">
        <v>108</v>
      </c>
      <c r="E3" s="81"/>
      <c r="F3" s="81"/>
      <c r="G3" s="81"/>
    </row>
    <row r="4" spans="1:7" s="5" customFormat="1" ht="15" customHeight="1">
      <c r="A4" s="37"/>
      <c r="B4" s="54"/>
      <c r="C4" s="54"/>
      <c r="D4" s="54"/>
      <c r="E4" s="54"/>
      <c r="F4" s="54"/>
      <c r="G4" s="54"/>
    </row>
    <row r="5" spans="1:5" s="5" customFormat="1" ht="28.5" customHeight="1">
      <c r="A5" s="82" t="s">
        <v>109</v>
      </c>
      <c r="B5" s="82"/>
      <c r="C5" s="82"/>
      <c r="D5" s="82"/>
      <c r="E5" s="82"/>
    </row>
    <row r="6" spans="1:4" ht="15">
      <c r="A6" s="38"/>
      <c r="B6" s="6"/>
      <c r="C6" s="6"/>
      <c r="D6" s="79" t="s">
        <v>100</v>
      </c>
    </row>
    <row r="7" spans="1:5" ht="72">
      <c r="A7" s="17" t="s">
        <v>0</v>
      </c>
      <c r="B7" s="7" t="s">
        <v>1</v>
      </c>
      <c r="C7" s="7" t="s">
        <v>107</v>
      </c>
      <c r="D7" s="7" t="s">
        <v>110</v>
      </c>
      <c r="E7" s="55" t="s">
        <v>96</v>
      </c>
    </row>
    <row r="8" spans="1:5" ht="14.25">
      <c r="A8" s="43" t="s">
        <v>2</v>
      </c>
      <c r="B8" s="8" t="s">
        <v>19</v>
      </c>
      <c r="C8" s="23">
        <f>C9+C14+C18+C26+C36</f>
        <v>2167000</v>
      </c>
      <c r="D8" s="23">
        <f>D9+D14+D18+D26+D36+D33</f>
        <v>1084425.42</v>
      </c>
      <c r="E8" s="57">
        <f>D8/C8*100</f>
        <v>50.04270512228888</v>
      </c>
    </row>
    <row r="9" spans="1:5" ht="14.25">
      <c r="A9" s="43" t="s">
        <v>3</v>
      </c>
      <c r="B9" s="8" t="s">
        <v>4</v>
      </c>
      <c r="C9" s="23">
        <f>C10</f>
        <v>502000</v>
      </c>
      <c r="D9" s="23">
        <f>D10</f>
        <v>219840.31999999998</v>
      </c>
      <c r="E9" s="57">
        <f aca="true" t="shared" si="0" ref="E9:E62">D9/C9*100</f>
        <v>43.792892430278876</v>
      </c>
    </row>
    <row r="10" spans="1:5" ht="14.25">
      <c r="A10" s="43" t="s">
        <v>5</v>
      </c>
      <c r="B10" s="8" t="s">
        <v>6</v>
      </c>
      <c r="C10" s="24">
        <f>C11+C13</f>
        <v>502000</v>
      </c>
      <c r="D10" s="24">
        <f>D11+D13+D12</f>
        <v>219840.31999999998</v>
      </c>
      <c r="E10" s="56">
        <f t="shared" si="0"/>
        <v>43.792892430278876</v>
      </c>
    </row>
    <row r="11" spans="1:5" ht="60">
      <c r="A11" s="58" t="s">
        <v>25</v>
      </c>
      <c r="B11" s="18" t="s">
        <v>32</v>
      </c>
      <c r="C11" s="25">
        <v>502000</v>
      </c>
      <c r="D11" s="25">
        <v>219812.8</v>
      </c>
      <c r="E11" s="56">
        <f t="shared" si="0"/>
        <v>43.78741035856574</v>
      </c>
    </row>
    <row r="12" spans="1:5" ht="84.75" customHeight="1" hidden="1">
      <c r="A12" s="58" t="s">
        <v>106</v>
      </c>
      <c r="B12" s="20" t="s">
        <v>105</v>
      </c>
      <c r="C12" s="25">
        <v>0</v>
      </c>
      <c r="D12" s="25">
        <v>0</v>
      </c>
      <c r="E12" s="56"/>
    </row>
    <row r="13" spans="1:5" ht="36.75" customHeight="1">
      <c r="A13" s="58" t="s">
        <v>47</v>
      </c>
      <c r="B13" s="35" t="s">
        <v>48</v>
      </c>
      <c r="C13" s="25">
        <v>0</v>
      </c>
      <c r="D13" s="25">
        <v>27.52</v>
      </c>
      <c r="E13" s="56"/>
    </row>
    <row r="14" spans="1:5" ht="21.75" customHeight="1" hidden="1">
      <c r="A14" s="39" t="s">
        <v>26</v>
      </c>
      <c r="B14" s="19" t="s">
        <v>27</v>
      </c>
      <c r="C14" s="26">
        <f>C15</f>
        <v>0</v>
      </c>
      <c r="D14" s="26">
        <f>D15</f>
        <v>0</v>
      </c>
      <c r="E14" s="56" t="e">
        <f t="shared" si="0"/>
        <v>#DIV/0!</v>
      </c>
    </row>
    <row r="15" spans="1:5" ht="15" customHeight="1" hidden="1">
      <c r="A15" s="40" t="s">
        <v>28</v>
      </c>
      <c r="B15" s="20" t="s">
        <v>29</v>
      </c>
      <c r="C15" s="27">
        <f>C16+C17</f>
        <v>0</v>
      </c>
      <c r="D15" s="27">
        <f>D16+D17</f>
        <v>0</v>
      </c>
      <c r="E15" s="56" t="e">
        <f t="shared" si="0"/>
        <v>#DIV/0!</v>
      </c>
    </row>
    <row r="16" spans="1:5" ht="18" customHeight="1" hidden="1">
      <c r="A16" s="40" t="s">
        <v>30</v>
      </c>
      <c r="B16" s="20" t="s">
        <v>29</v>
      </c>
      <c r="C16" s="27">
        <v>0</v>
      </c>
      <c r="D16" s="27">
        <v>0</v>
      </c>
      <c r="E16" s="56" t="e">
        <f t="shared" si="0"/>
        <v>#DIV/0!</v>
      </c>
    </row>
    <row r="17" spans="1:5" ht="28.5" customHeight="1" hidden="1">
      <c r="A17" s="40" t="s">
        <v>49</v>
      </c>
      <c r="B17" s="20" t="s">
        <v>50</v>
      </c>
      <c r="C17" s="15"/>
      <c r="D17" s="15"/>
      <c r="E17" s="56" t="e">
        <f t="shared" si="0"/>
        <v>#DIV/0!</v>
      </c>
    </row>
    <row r="18" spans="1:5" ht="12.75" customHeight="1">
      <c r="A18" s="41" t="s">
        <v>23</v>
      </c>
      <c r="B18" s="21" t="s">
        <v>22</v>
      </c>
      <c r="C18" s="26">
        <f>C21+C19</f>
        <v>1385000</v>
      </c>
      <c r="D18" s="26">
        <f>D21+D19</f>
        <v>478269.1</v>
      </c>
      <c r="E18" s="57">
        <f t="shared" si="0"/>
        <v>34.53206498194945</v>
      </c>
    </row>
    <row r="19" spans="1:5" ht="15.75" customHeight="1">
      <c r="A19" s="41" t="s">
        <v>51</v>
      </c>
      <c r="B19" s="21" t="s">
        <v>52</v>
      </c>
      <c r="C19" s="26">
        <f>C20</f>
        <v>290000</v>
      </c>
      <c r="D19" s="26">
        <f>D20</f>
        <v>43399.16</v>
      </c>
      <c r="E19" s="57">
        <f t="shared" si="0"/>
        <v>14.965227586206897</v>
      </c>
    </row>
    <row r="20" spans="1:5" ht="38.25" customHeight="1">
      <c r="A20" s="42" t="s">
        <v>53</v>
      </c>
      <c r="B20" s="28" t="s">
        <v>54</v>
      </c>
      <c r="C20" s="27">
        <v>290000</v>
      </c>
      <c r="D20" s="27">
        <v>43399.16</v>
      </c>
      <c r="E20" s="56">
        <f t="shared" si="0"/>
        <v>14.965227586206897</v>
      </c>
    </row>
    <row r="21" spans="1:5" ht="25.5" customHeight="1">
      <c r="A21" s="43" t="s">
        <v>20</v>
      </c>
      <c r="B21" s="46" t="s">
        <v>21</v>
      </c>
      <c r="C21" s="26">
        <f>C22+C24</f>
        <v>1095000</v>
      </c>
      <c r="D21" s="26">
        <f>D22+D24</f>
        <v>434869.94</v>
      </c>
      <c r="E21" s="57">
        <f t="shared" si="0"/>
        <v>39.7141497716895</v>
      </c>
    </row>
    <row r="22" spans="1:5" ht="14.25">
      <c r="A22" s="47" t="s">
        <v>35</v>
      </c>
      <c r="B22" s="12" t="s">
        <v>36</v>
      </c>
      <c r="C22" s="27">
        <f>C23</f>
        <v>854000</v>
      </c>
      <c r="D22" s="27">
        <f>D23</f>
        <v>425036.88</v>
      </c>
      <c r="E22" s="56">
        <f t="shared" si="0"/>
        <v>49.77012646370024</v>
      </c>
    </row>
    <row r="23" spans="1:5" ht="25.5" customHeight="1">
      <c r="A23" s="59" t="s">
        <v>37</v>
      </c>
      <c r="B23" s="22" t="s">
        <v>38</v>
      </c>
      <c r="C23" s="27">
        <v>854000</v>
      </c>
      <c r="D23" s="27">
        <v>425036.88</v>
      </c>
      <c r="E23" s="56">
        <f t="shared" si="0"/>
        <v>49.77012646370024</v>
      </c>
    </row>
    <row r="24" spans="1:5" ht="21.75" customHeight="1">
      <c r="A24" s="43" t="s">
        <v>39</v>
      </c>
      <c r="B24" s="20" t="s">
        <v>40</v>
      </c>
      <c r="C24" s="27">
        <f>C25</f>
        <v>241000</v>
      </c>
      <c r="D24" s="27">
        <f>D25</f>
        <v>9833.06</v>
      </c>
      <c r="E24" s="56">
        <f t="shared" si="0"/>
        <v>4.080107883817427</v>
      </c>
    </row>
    <row r="25" spans="1:5" ht="29.25" customHeight="1">
      <c r="A25" s="44" t="s">
        <v>41</v>
      </c>
      <c r="B25" s="20" t="s">
        <v>42</v>
      </c>
      <c r="C25" s="27">
        <v>241000</v>
      </c>
      <c r="D25" s="27">
        <v>9833.06</v>
      </c>
      <c r="E25" s="56">
        <f t="shared" si="0"/>
        <v>4.080107883817427</v>
      </c>
    </row>
    <row r="26" spans="1:5" ht="36" hidden="1">
      <c r="A26" s="43" t="s">
        <v>7</v>
      </c>
      <c r="B26" s="8" t="s">
        <v>8</v>
      </c>
      <c r="C26" s="77">
        <f>C27</f>
        <v>0</v>
      </c>
      <c r="D26" s="29">
        <f>D27</f>
        <v>0</v>
      </c>
      <c r="E26" s="57" t="e">
        <f t="shared" si="0"/>
        <v>#DIV/0!</v>
      </c>
    </row>
    <row r="27" spans="1:5" ht="71.25" customHeight="1" hidden="1">
      <c r="A27" s="43" t="s">
        <v>9</v>
      </c>
      <c r="B27" s="53" t="s">
        <v>33</v>
      </c>
      <c r="C27" s="78">
        <f>C31+C28</f>
        <v>0</v>
      </c>
      <c r="D27" s="31">
        <f>D31+D28</f>
        <v>0</v>
      </c>
      <c r="E27" s="57" t="e">
        <f t="shared" si="0"/>
        <v>#DIV/0!</v>
      </c>
    </row>
    <row r="28" spans="1:5" ht="63.75" customHeight="1" hidden="1">
      <c r="A28" s="50" t="s">
        <v>57</v>
      </c>
      <c r="B28" s="53" t="s">
        <v>58</v>
      </c>
      <c r="C28" s="78">
        <f>C29</f>
        <v>0</v>
      </c>
      <c r="D28" s="31">
        <f>D29</f>
        <v>0</v>
      </c>
      <c r="E28" s="57" t="e">
        <f t="shared" si="0"/>
        <v>#DIV/0!</v>
      </c>
    </row>
    <row r="29" spans="1:5" ht="60" hidden="1">
      <c r="A29" s="60" t="s">
        <v>59</v>
      </c>
      <c r="B29" s="18" t="s">
        <v>60</v>
      </c>
      <c r="C29" s="76"/>
      <c r="D29" s="30"/>
      <c r="E29" s="57" t="e">
        <f t="shared" si="0"/>
        <v>#DIV/0!</v>
      </c>
    </row>
    <row r="30" spans="1:5" ht="25.5" customHeight="1" hidden="1">
      <c r="A30" s="61"/>
      <c r="B30" s="22"/>
      <c r="C30" s="76"/>
      <c r="D30" s="30"/>
      <c r="E30" s="57" t="e">
        <f t="shared" si="0"/>
        <v>#DIV/0!</v>
      </c>
    </row>
    <row r="31" spans="1:5" ht="72" hidden="1">
      <c r="A31" s="62" t="s">
        <v>24</v>
      </c>
      <c r="B31" s="52" t="s">
        <v>34</v>
      </c>
      <c r="C31" s="78">
        <f>C32</f>
        <v>0</v>
      </c>
      <c r="D31" s="31">
        <f>D32</f>
        <v>0</v>
      </c>
      <c r="E31" s="57" t="e">
        <f t="shared" si="0"/>
        <v>#DIV/0!</v>
      </c>
    </row>
    <row r="32" spans="1:5" ht="50.25" customHeight="1" hidden="1">
      <c r="A32" s="63" t="s">
        <v>55</v>
      </c>
      <c r="B32" s="12" t="s">
        <v>43</v>
      </c>
      <c r="C32" s="76">
        <v>0</v>
      </c>
      <c r="D32" s="30">
        <v>0</v>
      </c>
      <c r="E32" s="56" t="e">
        <f t="shared" si="0"/>
        <v>#DIV/0!</v>
      </c>
    </row>
    <row r="33" spans="1:5" ht="43.5" customHeight="1" hidden="1">
      <c r="A33" s="47" t="s">
        <v>86</v>
      </c>
      <c r="B33" s="13" t="s">
        <v>87</v>
      </c>
      <c r="C33" s="29">
        <f>C34</f>
        <v>0</v>
      </c>
      <c r="D33" s="29">
        <f>D34</f>
        <v>0</v>
      </c>
      <c r="E33" s="56"/>
    </row>
    <row r="34" spans="1:5" ht="45" customHeight="1" hidden="1">
      <c r="A34" s="63" t="s">
        <v>88</v>
      </c>
      <c r="B34" s="12" t="s">
        <v>89</v>
      </c>
      <c r="C34" s="30">
        <f>C35</f>
        <v>0</v>
      </c>
      <c r="D34" s="30">
        <f>D35</f>
        <v>0</v>
      </c>
      <c r="E34" s="56"/>
    </row>
    <row r="35" spans="1:5" ht="43.5" customHeight="1" hidden="1">
      <c r="A35" s="63" t="s">
        <v>90</v>
      </c>
      <c r="B35" s="12" t="s">
        <v>91</v>
      </c>
      <c r="C35" s="30">
        <v>0</v>
      </c>
      <c r="D35" s="30">
        <v>0</v>
      </c>
      <c r="E35" s="56"/>
    </row>
    <row r="36" spans="1:5" ht="43.5" customHeight="1">
      <c r="A36" s="47" t="s">
        <v>56</v>
      </c>
      <c r="B36" s="13" t="s">
        <v>31</v>
      </c>
      <c r="C36" s="78">
        <f>C37</f>
        <v>280000</v>
      </c>
      <c r="D36" s="31">
        <f>D37+D39</f>
        <v>386316</v>
      </c>
      <c r="E36" s="57">
        <f t="shared" si="0"/>
        <v>137.97</v>
      </c>
    </row>
    <row r="37" spans="1:5" ht="62.25" customHeight="1">
      <c r="A37" s="47" t="s">
        <v>101</v>
      </c>
      <c r="B37" s="12" t="s">
        <v>102</v>
      </c>
      <c r="C37" s="76">
        <f>C38</f>
        <v>280000</v>
      </c>
      <c r="D37" s="30">
        <f>D38</f>
        <v>0</v>
      </c>
      <c r="E37" s="56">
        <f t="shared" si="0"/>
        <v>0</v>
      </c>
    </row>
    <row r="38" spans="1:5" ht="63.75" customHeight="1">
      <c r="A38" s="63" t="s">
        <v>103</v>
      </c>
      <c r="B38" s="12" t="s">
        <v>104</v>
      </c>
      <c r="C38" s="76">
        <v>280000</v>
      </c>
      <c r="D38" s="30">
        <v>0</v>
      </c>
      <c r="E38" s="56">
        <f t="shared" si="0"/>
        <v>0</v>
      </c>
    </row>
    <row r="39" spans="1:5" ht="42" customHeight="1">
      <c r="A39" s="47" t="s">
        <v>111</v>
      </c>
      <c r="B39" s="12" t="s">
        <v>113</v>
      </c>
      <c r="C39" s="83">
        <f>C40</f>
        <v>0</v>
      </c>
      <c r="D39" s="83">
        <f>D40</f>
        <v>386316</v>
      </c>
      <c r="E39" s="83"/>
    </row>
    <row r="40" spans="1:5" ht="44.25" customHeight="1">
      <c r="A40" s="63" t="s">
        <v>112</v>
      </c>
      <c r="B40" s="12" t="s">
        <v>114</v>
      </c>
      <c r="C40" s="83">
        <v>0</v>
      </c>
      <c r="D40" s="30">
        <v>386316</v>
      </c>
      <c r="E40" s="56"/>
    </row>
    <row r="41" spans="1:5" ht="14.25">
      <c r="A41" s="43" t="s">
        <v>10</v>
      </c>
      <c r="B41" s="8" t="s">
        <v>11</v>
      </c>
      <c r="C41" s="32">
        <f>C42+C58+C60</f>
        <v>1236734.01</v>
      </c>
      <c r="D41" s="32">
        <f>D42+D58+D60</f>
        <v>448493.61</v>
      </c>
      <c r="E41" s="57">
        <f t="shared" si="0"/>
        <v>36.26435485509128</v>
      </c>
    </row>
    <row r="42" spans="1:5" ht="48" customHeight="1">
      <c r="A42" s="43" t="s">
        <v>12</v>
      </c>
      <c r="B42" s="8" t="s">
        <v>16</v>
      </c>
      <c r="C42" s="32">
        <f>C43+C51+C48+C54</f>
        <v>1236734.01</v>
      </c>
      <c r="D42" s="32">
        <f>D43+D48+D51+D54</f>
        <v>448493.61</v>
      </c>
      <c r="E42" s="57">
        <f t="shared" si="0"/>
        <v>36.26435485509128</v>
      </c>
    </row>
    <row r="43" spans="1:5" s="16" customFormat="1" ht="25.5" customHeight="1">
      <c r="A43" s="43" t="s">
        <v>85</v>
      </c>
      <c r="B43" s="8" t="s">
        <v>17</v>
      </c>
      <c r="C43" s="32">
        <f>C44+C46</f>
        <v>259485.01</v>
      </c>
      <c r="D43" s="32">
        <f>D44+D46</f>
        <v>235048.01</v>
      </c>
      <c r="E43" s="57">
        <f t="shared" si="0"/>
        <v>90.58250031475806</v>
      </c>
    </row>
    <row r="44" spans="1:5" ht="27" customHeight="1">
      <c r="A44" s="43" t="s">
        <v>84</v>
      </c>
      <c r="B44" s="8" t="s">
        <v>13</v>
      </c>
      <c r="C44" s="32">
        <f>C45</f>
        <v>249485.01</v>
      </c>
      <c r="D44" s="32">
        <f>D45</f>
        <v>229485.01</v>
      </c>
      <c r="E44" s="57">
        <f t="shared" si="0"/>
        <v>91.98348630244358</v>
      </c>
    </row>
    <row r="45" spans="1:5" ht="31.5" customHeight="1">
      <c r="A45" s="44" t="s">
        <v>83</v>
      </c>
      <c r="B45" s="9" t="s">
        <v>45</v>
      </c>
      <c r="C45" s="33">
        <v>249485.01</v>
      </c>
      <c r="D45" s="33">
        <v>229485.01</v>
      </c>
      <c r="E45" s="56">
        <f t="shared" si="0"/>
        <v>91.98348630244358</v>
      </c>
    </row>
    <row r="46" spans="1:5" s="10" customFormat="1" ht="24">
      <c r="A46" s="43" t="s">
        <v>97</v>
      </c>
      <c r="B46" s="8" t="s">
        <v>44</v>
      </c>
      <c r="C46" s="32">
        <f>C47</f>
        <v>10000</v>
      </c>
      <c r="D46" s="32">
        <f>D47</f>
        <v>5563</v>
      </c>
      <c r="E46" s="57">
        <f t="shared" si="0"/>
        <v>55.63</v>
      </c>
    </row>
    <row r="47" spans="1:5" ht="28.5" customHeight="1">
      <c r="A47" s="44" t="s">
        <v>98</v>
      </c>
      <c r="B47" s="9" t="s">
        <v>99</v>
      </c>
      <c r="C47" s="33">
        <v>10000</v>
      </c>
      <c r="D47" s="33">
        <v>5563</v>
      </c>
      <c r="E47" s="56">
        <f t="shared" si="0"/>
        <v>55.63</v>
      </c>
    </row>
    <row r="48" spans="1:5" ht="28.5" customHeight="1" hidden="1">
      <c r="A48" s="67" t="s">
        <v>67</v>
      </c>
      <c r="B48" s="65" t="s">
        <v>68</v>
      </c>
      <c r="C48" s="32">
        <f>C49</f>
        <v>0</v>
      </c>
      <c r="D48" s="32">
        <f>D49</f>
        <v>0</v>
      </c>
      <c r="E48" s="57" t="e">
        <f t="shared" si="0"/>
        <v>#DIV/0!</v>
      </c>
    </row>
    <row r="49" spans="1:5" ht="22.5" customHeight="1" hidden="1">
      <c r="A49" s="68" t="s">
        <v>69</v>
      </c>
      <c r="B49" s="66" t="s">
        <v>70</v>
      </c>
      <c r="C49" s="33">
        <f>C50</f>
        <v>0</v>
      </c>
      <c r="D49" s="33">
        <f>D50</f>
        <v>0</v>
      </c>
      <c r="E49" s="56" t="e">
        <f t="shared" si="0"/>
        <v>#DIV/0!</v>
      </c>
    </row>
    <row r="50" spans="1:5" ht="24.75" customHeight="1" hidden="1">
      <c r="A50" s="69" t="s">
        <v>71</v>
      </c>
      <c r="B50" s="66" t="s">
        <v>72</v>
      </c>
      <c r="C50" s="33">
        <v>0</v>
      </c>
      <c r="D50" s="33">
        <v>0</v>
      </c>
      <c r="E50" s="56" t="e">
        <f t="shared" si="0"/>
        <v>#DIV/0!</v>
      </c>
    </row>
    <row r="51" spans="1:5" ht="24">
      <c r="A51" s="43" t="s">
        <v>82</v>
      </c>
      <c r="B51" s="8" t="s">
        <v>18</v>
      </c>
      <c r="C51" s="32">
        <f>C52</f>
        <v>114949</v>
      </c>
      <c r="D51" s="32">
        <f>D52</f>
        <v>57474.6</v>
      </c>
      <c r="E51" s="57">
        <f t="shared" si="0"/>
        <v>50.00008699510218</v>
      </c>
    </row>
    <row r="52" spans="1:5" ht="36">
      <c r="A52" s="43" t="s">
        <v>81</v>
      </c>
      <c r="B52" s="8" t="s">
        <v>14</v>
      </c>
      <c r="C52" s="32">
        <f>C53</f>
        <v>114949</v>
      </c>
      <c r="D52" s="32">
        <f>D53</f>
        <v>57474.6</v>
      </c>
      <c r="E52" s="57">
        <f t="shared" si="0"/>
        <v>50.00008699510218</v>
      </c>
    </row>
    <row r="53" spans="1:5" ht="39" customHeight="1">
      <c r="A53" s="44" t="s">
        <v>80</v>
      </c>
      <c r="B53" s="9" t="s">
        <v>46</v>
      </c>
      <c r="C53" s="33">
        <v>114949</v>
      </c>
      <c r="D53" s="33">
        <v>57474.6</v>
      </c>
      <c r="E53" s="56">
        <f t="shared" si="0"/>
        <v>50.00008699510218</v>
      </c>
    </row>
    <row r="54" spans="1:5" ht="14.25" customHeight="1">
      <c r="A54" s="50" t="s">
        <v>79</v>
      </c>
      <c r="B54" s="51" t="s">
        <v>61</v>
      </c>
      <c r="C54" s="32">
        <f>C55+C57</f>
        <v>862300</v>
      </c>
      <c r="D54" s="32">
        <f>D55+D57</f>
        <v>155971</v>
      </c>
      <c r="E54" s="57">
        <f t="shared" si="0"/>
        <v>18.08778847268932</v>
      </c>
    </row>
    <row r="55" spans="1:5" ht="35.25" customHeight="1">
      <c r="A55" s="50" t="s">
        <v>78</v>
      </c>
      <c r="B55" s="19" t="s">
        <v>62</v>
      </c>
      <c r="C55" s="32">
        <f>C56</f>
        <v>862300</v>
      </c>
      <c r="D55" s="32">
        <f>D56</f>
        <v>155971</v>
      </c>
      <c r="E55" s="57">
        <f t="shared" si="0"/>
        <v>18.08778847268932</v>
      </c>
    </row>
    <row r="56" spans="1:5" ht="48" customHeight="1">
      <c r="A56" s="48" t="s">
        <v>77</v>
      </c>
      <c r="B56" s="20" t="s">
        <v>63</v>
      </c>
      <c r="C56" s="33">
        <v>862300</v>
      </c>
      <c r="D56" s="33">
        <v>155971</v>
      </c>
      <c r="E56" s="56">
        <f t="shared" si="0"/>
        <v>18.08778847268932</v>
      </c>
    </row>
    <row r="57" spans="1:5" ht="21" customHeight="1" hidden="1">
      <c r="A57" s="47" t="s">
        <v>64</v>
      </c>
      <c r="B57" s="49" t="s">
        <v>65</v>
      </c>
      <c r="C57" s="32">
        <v>0</v>
      </c>
      <c r="D57" s="32">
        <v>0</v>
      </c>
      <c r="E57" s="56" t="e">
        <f t="shared" si="0"/>
        <v>#DIV/0!</v>
      </c>
    </row>
    <row r="58" spans="1:5" ht="21.75" customHeight="1" hidden="1">
      <c r="A58" s="70" t="s">
        <v>73</v>
      </c>
      <c r="B58" s="72" t="s">
        <v>74</v>
      </c>
      <c r="C58" s="32">
        <f>C59</f>
        <v>0</v>
      </c>
      <c r="D58" s="32">
        <f>D59</f>
        <v>0</v>
      </c>
      <c r="E58" s="56" t="e">
        <f t="shared" si="0"/>
        <v>#DIV/0!</v>
      </c>
    </row>
    <row r="59" spans="1:5" ht="34.5" customHeight="1" hidden="1">
      <c r="A59" s="75" t="s">
        <v>76</v>
      </c>
      <c r="B59" s="74" t="s">
        <v>75</v>
      </c>
      <c r="C59" s="33">
        <v>0</v>
      </c>
      <c r="D59" s="33">
        <v>0</v>
      </c>
      <c r="E59" s="56" t="e">
        <f t="shared" si="0"/>
        <v>#DIV/0!</v>
      </c>
    </row>
    <row r="60" spans="1:5" ht="85.5" customHeight="1" hidden="1">
      <c r="A60" s="73" t="s">
        <v>92</v>
      </c>
      <c r="B60" s="71" t="s">
        <v>93</v>
      </c>
      <c r="C60" s="32">
        <f>C61</f>
        <v>0</v>
      </c>
      <c r="D60" s="32">
        <f>D61</f>
        <v>0</v>
      </c>
      <c r="E60" s="56"/>
    </row>
    <row r="61" spans="1:5" ht="73.5" customHeight="1" hidden="1">
      <c r="A61" s="73" t="s">
        <v>94</v>
      </c>
      <c r="B61" s="9" t="s">
        <v>95</v>
      </c>
      <c r="C61" s="33">
        <v>0</v>
      </c>
      <c r="D61" s="33">
        <v>0</v>
      </c>
      <c r="E61" s="56"/>
    </row>
    <row r="62" spans="1:5" ht="26.25" customHeight="1" thickBot="1">
      <c r="A62" s="64"/>
      <c r="B62" s="11" t="s">
        <v>15</v>
      </c>
      <c r="C62" s="34">
        <f>C8+C41</f>
        <v>3403734.01</v>
      </c>
      <c r="D62" s="34">
        <f>D8+D41</f>
        <v>1532919.0299999998</v>
      </c>
      <c r="E62" s="57">
        <f t="shared" si="0"/>
        <v>45.03639313460924</v>
      </c>
    </row>
    <row r="68" ht="14.25" hidden="1"/>
    <row r="69" ht="14.25" hidden="1"/>
    <row r="70" ht="51" customHeight="1" hidden="1"/>
    <row r="71" ht="18" customHeight="1" hidden="1"/>
    <row r="72" ht="26.25" customHeight="1" hidden="1"/>
    <row r="79" ht="18.75" customHeight="1"/>
  </sheetData>
  <sheetProtection/>
  <mergeCells count="3">
    <mergeCell ref="E2:G2"/>
    <mergeCell ref="D3:G3"/>
    <mergeCell ref="A5:E5"/>
  </mergeCells>
  <printOptions/>
  <pageMargins left="0.984251968503937" right="0.31496062992125984" top="0.2755905511811024" bottom="0.1968503937007874" header="0.5118110236220472" footer="0.5118110236220472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 Людмила Ивановна</dc:creator>
  <cp:keywords/>
  <dc:description/>
  <cp:lastModifiedBy>Sh</cp:lastModifiedBy>
  <cp:lastPrinted>2019-11-05T11:12:13Z</cp:lastPrinted>
  <dcterms:created xsi:type="dcterms:W3CDTF">2007-10-18T12:16:23Z</dcterms:created>
  <dcterms:modified xsi:type="dcterms:W3CDTF">2023-07-17T12:47:51Z</dcterms:modified>
  <cp:category/>
  <cp:version/>
  <cp:contentType/>
  <cp:contentStatus/>
</cp:coreProperties>
</file>