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/>
  <xr:revisionPtr revIDLastSave="0" documentId="13_ncr:1_{15254730-1BCA-455C-B228-678FF7E6477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Решение" sheetId="7" r:id="rId1"/>
    <sheet name="Приложение 1" sheetId="4" r:id="rId2"/>
    <sheet name="Приложение 3" sheetId="5" r:id="rId3"/>
    <sheet name="Приложение 5" sheetId="6" r:id="rId4"/>
    <sheet name="ДОХОДЫ" sheetId="17" r:id="rId5"/>
    <sheet name="Лист3" sheetId="12" r:id="rId6"/>
  </sheets>
  <definedNames>
    <definedName name="_xlnm.Print_Area" localSheetId="1">'Приложение 1'!$A$1:$J$69</definedName>
  </definedNames>
  <calcPr calcId="191029"/>
</workbook>
</file>

<file path=xl/calcChain.xml><?xml version="1.0" encoding="utf-8"?>
<calcChain xmlns="http://schemas.openxmlformats.org/spreadsheetml/2006/main">
  <c r="J69" i="4" l="1"/>
  <c r="J56" i="4"/>
  <c r="I56" i="4"/>
  <c r="I69" i="4"/>
  <c r="J67" i="4"/>
  <c r="I65" i="4"/>
  <c r="D9" i="5" l="1"/>
  <c r="D13" i="5"/>
  <c r="D23" i="5"/>
  <c r="D24" i="5"/>
  <c r="I63" i="4"/>
  <c r="I61" i="4"/>
  <c r="I60" i="4" l="1"/>
  <c r="I37" i="4"/>
  <c r="I8" i="4"/>
  <c r="E31" i="5" l="1"/>
  <c r="D31" i="5" l="1"/>
  <c r="J26" i="4" l="1"/>
  <c r="I26" i="4"/>
  <c r="I11" i="4"/>
  <c r="D14" i="5" l="1"/>
  <c r="I29" i="4" l="1"/>
  <c r="D8" i="5" l="1"/>
  <c r="D22" i="5" l="1"/>
  <c r="E5" i="5"/>
  <c r="D5" i="5"/>
  <c r="D33" i="5"/>
  <c r="E27" i="5"/>
  <c r="D27" i="5"/>
  <c r="E22" i="5"/>
  <c r="D12" i="5"/>
  <c r="I67" i="4" l="1"/>
  <c r="J59" i="4"/>
  <c r="I59" i="4"/>
  <c r="J57" i="4"/>
  <c r="I57" i="4" l="1"/>
  <c r="I54" i="4"/>
  <c r="J29" i="4"/>
  <c r="J22" i="4"/>
  <c r="I22" i="4"/>
  <c r="I14" i="4"/>
  <c r="E29" i="5" l="1"/>
  <c r="D29" i="5"/>
  <c r="D19" i="5"/>
  <c r="E17" i="5"/>
  <c r="D17" i="5"/>
  <c r="D10" i="5"/>
  <c r="J48" i="4"/>
  <c r="I48" i="4"/>
  <c r="I47" i="4" s="1"/>
  <c r="J47" i="4"/>
  <c r="J42" i="4"/>
  <c r="J41" i="4" s="1"/>
  <c r="I42" i="4"/>
  <c r="I41" i="4" s="1"/>
  <c r="J39" i="4"/>
  <c r="J38" i="4" s="1"/>
  <c r="I39" i="4"/>
  <c r="I38" i="4" s="1"/>
  <c r="J25" i="4"/>
  <c r="J24" i="4" s="1"/>
  <c r="I25" i="4"/>
  <c r="I24" i="4" s="1"/>
  <c r="J20" i="4" l="1"/>
  <c r="J19" i="4" s="1"/>
  <c r="I20" i="4"/>
  <c r="I19" i="4" s="1"/>
  <c r="E6" i="6" l="1"/>
  <c r="F6" i="6"/>
  <c r="D6" i="6" l="1"/>
  <c r="E13" i="6" l="1"/>
  <c r="E12" i="6" s="1"/>
  <c r="F13" i="6"/>
  <c r="F12" i="6" s="1"/>
  <c r="E9" i="6"/>
  <c r="E8" i="6" s="1"/>
  <c r="F9" i="6"/>
  <c r="F8" i="6" s="1"/>
  <c r="E5" i="6"/>
  <c r="F5" i="6"/>
  <c r="D5" i="6"/>
  <c r="D9" i="6"/>
  <c r="D8" i="6" s="1"/>
  <c r="D13" i="6"/>
  <c r="D12" i="6" s="1"/>
  <c r="F7" i="6" l="1"/>
  <c r="F11" i="6"/>
  <c r="I33" i="4"/>
  <c r="I32" i="4" s="1"/>
  <c r="J28" i="4"/>
  <c r="I28" i="4"/>
  <c r="I51" i="4"/>
  <c r="I50" i="4" s="1"/>
  <c r="I17" i="4"/>
  <c r="I16" i="4" s="1"/>
  <c r="J36" i="4" l="1"/>
  <c r="J35" i="4" s="1"/>
  <c r="I36" i="4" l="1"/>
  <c r="I35" i="4" s="1"/>
  <c r="I53" i="4"/>
  <c r="I45" i="4" l="1"/>
  <c r="I44" i="4" s="1"/>
  <c r="J45" i="4"/>
  <c r="J44" i="4" s="1"/>
  <c r="D7" i="6" l="1"/>
  <c r="E11" i="6"/>
  <c r="E7" i="6"/>
  <c r="D11" i="6"/>
  <c r="E33" i="5"/>
  <c r="E14" i="5"/>
  <c r="E36" i="5" s="1"/>
  <c r="D36" i="5"/>
  <c r="I7" i="4" l="1"/>
  <c r="I6" i="4" l="1"/>
  <c r="I10" i="4"/>
  <c r="I9" i="4" l="1"/>
</calcChain>
</file>

<file path=xl/sharedStrings.xml><?xml version="1.0" encoding="utf-8"?>
<sst xmlns="http://schemas.openxmlformats.org/spreadsheetml/2006/main" count="433" uniqueCount="160">
  <si>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</si>
  <si>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</si>
  <si>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</si>
  <si>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</si>
  <si>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</si>
  <si>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</si>
  <si>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</si>
  <si>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</si>
  <si>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</si>
  <si>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</si>
  <si>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</si>
  <si>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</si>
  <si>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</si>
  <si>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</si>
  <si>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</si>
  <si>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</si>
  <si>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</si>
  <si>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</si>
  <si>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</si>
  <si>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</si>
  <si>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</si>
  <si>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</si>
  <si>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</si>
  <si>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</si>
  <si>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</si>
  <si>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</si>
  <si>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</si>
  <si>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</si>
  <si>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</si>
  <si>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</si>
  <si>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</si>
  <si>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</si>
  <si>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</si>
  <si>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</si>
  <si>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</si>
  <si>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</si>
  <si>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</si>
  <si>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</si>
  <si>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</si>
  <si>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</si>
  <si>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</si>
  <si>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</si>
  <si>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</si>
  <si>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</si>
  <si>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08</t>
  </si>
  <si>
    <t>99</t>
  </si>
  <si>
    <t>03</t>
  </si>
  <si>
    <t>09</t>
  </si>
  <si>
    <t>06</t>
  </si>
  <si>
    <t>05</t>
  </si>
  <si>
    <t>Дорожное хозяйство (дорожные фонды)</t>
  </si>
  <si>
    <t>Благоустройство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</si>
  <si>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</si>
  <si>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</si>
  <si>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</si>
  <si>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</si>
  <si>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14</t>
  </si>
  <si>
    <t>Иные межбюджетные трансферты</t>
  </si>
  <si>
    <t>Итого расходов:</t>
  </si>
  <si>
    <t>Всего</t>
  </si>
  <si>
    <t>В т. ч. за счет обл. и федер. бюджета</t>
  </si>
  <si>
    <t>01 0 00 00000</t>
  </si>
  <si>
    <t>02 0 00 00000</t>
  </si>
  <si>
    <t>05 0 00 00000</t>
  </si>
  <si>
    <t>06 0 00 00000</t>
  </si>
  <si>
    <t>09 0 00 00000</t>
  </si>
  <si>
    <t>99 0 00 00000</t>
  </si>
  <si>
    <t>ВСЕГО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</si>
  <si>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</si>
  <si>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</si>
  <si>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Изменение остатков средств на счетах по учету средств бюджетов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</si>
  <si>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</si>
  <si>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t>15</t>
  </si>
  <si>
    <t>Код администратора</t>
  </si>
  <si>
    <t>Сумма, рублей</t>
  </si>
  <si>
    <t>Сумма, руб.</t>
  </si>
  <si>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</si>
  <si>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</si>
  <si>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</si>
  <si>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</si>
  <si>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</si>
  <si>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РЕШЕНИЕ</t>
  </si>
  <si>
    <t>РЕШИЛО: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</si>
  <si>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</si>
  <si>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</si>
  <si>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</si>
  <si>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</si>
  <si>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Охрана объектов растительного и животного мира и среды их обитания</t>
  </si>
  <si>
    <t>Физическая культура</t>
  </si>
  <si>
    <t>04 0 00 00000</t>
  </si>
  <si>
    <t>08 0 00 00000</t>
  </si>
  <si>
    <t>Муниципальная программа «Обеспечение деятельности органов местного самоуправления сельского поселения Богдановка муниципального  района  Нефтегорский Самарской области на 2021-2025 годы»</t>
  </si>
  <si>
    <t>Муниципальная программа «Энергосбережение и повышение энергетической эффективности на территории сельского поселения Богдановка муниципального района Нефтегорский Самарской области на 2020 год и период до 2024 года»</t>
  </si>
  <si>
    <t>Муниципальная программа "Управление муниципальным имуществом и распоряжение земельными участками сельского поселения Богдановка муниципального района Нефтегорский Самарской области на 2021-2025 годы"</t>
  </si>
  <si>
    <t>Муниципальная программа "По вопросам обеспечения пожарной безопасности на территории сельского поселения Богдановка муниципального района Нефтегорский Самарской области на 2021-2025 годы"</t>
  </si>
  <si>
    <t xml:space="preserve"> 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</si>
  <si>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"По профилактике терроризма и экстримизма, а также минимизации и (или) ликвидации последствий проявлений терроризма и экстремизма на территории сельского поселения Богдановка муниципального района Нефтегорский Самарской области на период 2021-2025 годов"</t>
  </si>
  <si>
    <t>Муниципальная программа "Охрана окружающей среды, экологического образования, просвящения и формирования экологической культуры в сельском поселении Богдановка муниципального района Нефтегорский Самарской области на 2021-2025 годы"</t>
  </si>
  <si>
    <t>Прочие межбюджетные трансферты общего характера</t>
  </si>
  <si>
    <t>12 0 00 00000</t>
  </si>
  <si>
    <t>ЧЕТВЕРТОГО СОЗЫВА</t>
  </si>
  <si>
    <t>2024 год</t>
  </si>
  <si>
    <t>Муниципальная программа «Благоустройство территории сельского поселения Богдановка муниципального района Нефтегорский Самарской области на 2015-2025 годы»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</si>
  <si>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2017-2025 годы»</t>
  </si>
  <si>
    <t>Муниципальная программа «Сохранение и развитие культуры сельского поселения Богдановка муниципального района Нефтегорский на 2017-2025 годы»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</si>
  <si>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2017-2025 годы»</t>
  </si>
  <si>
    <t xml:space="preserve">Муниципальная программа «Модернизация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2015-2025 годы» </t>
  </si>
  <si>
    <t>Муниципальная программа "Использование и охрана земель на территории сельского поселения Богдановка муниципального района Нефтегорский Самарской области" на 2019-2025 годы</t>
  </si>
  <si>
    <t>2025 год</t>
  </si>
  <si>
    <t>Глава сельского поселения Богдановка</t>
  </si>
  <si>
    <t>Ведомственная структура расходов бюджета сельского поселения Богдановка муниципального района Нефтегорский Самарской области на 2024 год</t>
  </si>
  <si>
    <t>Жилищное хозяйство</t>
  </si>
  <si>
    <t>Муниципальная программа "Комплексное развитие сельских территорий в сельском поселении Богдановка муниципального района Нефтегорский Самарской области на 2024-2025 годы"</t>
  </si>
  <si>
    <t>17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</si>
  <si>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2024 год</t>
  </si>
  <si>
    <t>17 0 00 00000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</si>
  <si>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2024-2026 годы.</t>
  </si>
  <si>
    <t>2026 год</t>
  </si>
  <si>
    <t>следующие изменения:</t>
  </si>
  <si>
    <t>в абзаце втором сумму"</t>
  </si>
  <si>
    <t>" заменить суммой "</t>
  </si>
  <si>
    <t xml:space="preserve">       О внесении изменений в Решение Собрания представителей 
№ 161 от 25 декабря 2023 года 
 «Об утверждении бюджета сельского поселения Богдановка муниципального района Нефтегорский Самарской области на 2024 год и плановый период 2025 и 2026 годы»</t>
  </si>
  <si>
    <t>В связи со сложившимся остатком средств на счете на 1 января 2024 года, распределением остатка на погашение дефицита бюджета и увеличением  расходной части бюджета  Собрание представителей сельского поселения Богдановка  и в соответствии с Уставом сельского поселения Богдановка Собрание представителей сельского поселения Богдановка</t>
  </si>
  <si>
    <t>1. Внести в решение Собрания представителей сельского поселения Богдановка 
№ 161 от 25.12.2023г.  «Об утверждении бюджета сельского поселения Богдановка муниципального района Нефтегорский Самарской области на 2024 год и на плановый период 2025 и 2026 годов» (в редакции решения Собрания представителей сельского поселения Богдановка муниципального района Нефтегорский Самарской области</t>
  </si>
  <si>
    <t>1.3 Произвести перераспределение  расходной части бюджета сельского поселения Богдановка, в соответствии с расшифровкой поступления доходов к бюджету.</t>
  </si>
  <si>
    <t xml:space="preserve">1.1 Произвести изменение  расходной части бюджета сельского поселения Богдановка на 2024г. и плановый период 2025-2026гг.  </t>
  </si>
  <si>
    <t xml:space="preserve"> пункт 1.1 статьи 1 изложить в следующей редакции:</t>
  </si>
  <si>
    <t>муниципального района Нефтегорский Самарской области на 2024 год ",изложить  в новой</t>
  </si>
  <si>
    <t xml:space="preserve">3. Приложение № 3 "Распределение бюджетные ассигнования по целевым статьям ,группам </t>
  </si>
  <si>
    <t xml:space="preserve">и подгруппам видов расходов классификации расходов бюджета сельского поселения Богдановка </t>
  </si>
  <si>
    <t>редакции,  согласно приложению №3 к настоящему решению ;</t>
  </si>
  <si>
    <t>4. Приложение №5 "Источники внутреннего финансирования дефицита бюджета</t>
  </si>
  <si>
    <t xml:space="preserve"> сельского поселения Богдановка муниципального района Нефтегорский Самарской области  </t>
  </si>
  <si>
    <t>на 2024г.",изложить в новой редакции согласно приложению№5 к настоящему решению.</t>
  </si>
  <si>
    <t xml:space="preserve">5. Опубликовать настоящее решение в газете "Богдановский вестник", разместить на официальном </t>
  </si>
  <si>
    <t xml:space="preserve"> сайте Администрации  сельского поселения Богдановка муниципального района Нефтегорский</t>
  </si>
  <si>
    <t>Самарской области.</t>
  </si>
  <si>
    <t xml:space="preserve">1.3 В статье 6 объем ассигнований дорожного фонда на 2024 год утвердить в размере </t>
  </si>
  <si>
    <t xml:space="preserve">утвердить объем межбюджетных трансфертов ,передаваемых в  другие бюджеты на 2024год </t>
  </si>
  <si>
    <t>Председатель Собрания представителей</t>
  </si>
  <si>
    <t>сельского поселения Богдановка</t>
  </si>
  <si>
    <t>О.В.Каманина</t>
  </si>
  <si>
    <t>А.В.Рубацов</t>
  </si>
  <si>
    <t>в абзаце первом доход остается иеизменным "15 048 435,84 руб.",</t>
  </si>
  <si>
    <t>15 621 762,13руб.,</t>
  </si>
  <si>
    <t>абзац третий изложить в следующей редакции: "дефицит  573326,29 руб.";</t>
  </si>
  <si>
    <t xml:space="preserve">  1 503 880,53 руб., остальные пункты оставить без изменений.</t>
  </si>
  <si>
    <t>Муниципальная программа "Развитие коммунальной инфраструктуры сельского поселения Богдановка муниципального района Нефтегорский Самарской области на 2022-2026 годы"</t>
  </si>
  <si>
    <t xml:space="preserve">2. Приложение № 1 "Ведомственную структуру расходов бюджета сельского поселения </t>
  </si>
  <si>
    <t xml:space="preserve">Богдановка муниципального района Нефтегорский Самарской области на 2024 год ",изложить  в </t>
  </si>
  <si>
    <t>новой редакции,  согласно приложению №1 к настоящему решению ;</t>
  </si>
  <si>
    <t>10 0 00 00000</t>
  </si>
  <si>
    <t>15 0 00 00000</t>
  </si>
  <si>
    <t>1. Пункт 4.2 статьи 4 изложить в следующей редакции:</t>
  </si>
  <si>
    <t>в сумме 10 383395,00 руб.,остальные пункты оставить без изменений;</t>
  </si>
  <si>
    <t>№ 171</t>
  </si>
  <si>
    <t>от 06 марта  2024г</t>
  </si>
  <si>
    <t>Приложение №1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от 06.03.2024 № 171</t>
  </si>
  <si>
    <t>Приложение №3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 от06.03.2024 № 171</t>
  </si>
  <si>
    <t>Приложение №5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от 06.03.2024 № 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</si>
</sst>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Times New Roman"/>
      <family val="2"/>
      <scheme val="minor"/>
    </font>
    <font>
      <sz val="8"/>
      <color theme="1"/>
      <name val="Times New Roman"/>
      <family val="2"/>
      <charset val="204"/>
      <scheme val="minor"/>
    </font>
    <font>
      <sz val="8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2"/>
      <scheme val="minor"/>
    </font>
    <font>
      <sz val="12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2"/>
      <scheme val="minor"/>
    </font>
    <font>
      <sz val="12"/>
      <name val="Times New Roman"/>
      <family val="2"/>
      <scheme val="minor"/>
    </font>
    <font>
      <b/>
      <sz val="8"/>
      <color theme="1"/>
      <name val="Times New Roman"/>
      <family val="2"/>
      <charset val="204"/>
      <scheme val="minor"/>
    </font>
    <font>
      <b/>
      <sz val="8"/>
      <color rgb="FF000000"/>
      <name val="Times New Roman"/>
      <family val="2"/>
      <charset val="204"/>
      <scheme val="minor"/>
    </font>
    <font>
      <b/>
      <i/>
      <sz val="8"/>
      <name val="Times New Roman"/>
      <family val="2"/>
      <charset val="204"/>
      <scheme val="minor"/>
    </font>
    <font>
      <b/>
      <sz val="8"/>
      <name val="Times New Roman"/>
      <family val="2"/>
      <charset val="204"/>
      <scheme val="minor"/>
    </font>
    <font>
      <sz val="8"/>
      <color rgb="FF000000"/>
      <name val="Times New Roman"/>
      <family val="2"/>
      <charset val="204"/>
      <scheme val="minor"/>
    </font>
    <font>
      <sz val="8"/>
      <name val="Times New Roman"/>
      <family val="2"/>
      <charset val="204"/>
      <scheme val="minor"/>
    </font>
    <font>
      <sz val="8"/>
      <color theme="1"/>
      <name val="Times New Roman"/>
      <family val="1"/>
      <charset val="204"/>
      <scheme val="minor"/>
    </font>
    <font>
      <b/>
      <sz val="8"/>
      <color theme="1"/>
      <name val="Times New Roman"/>
      <family val="1"/>
      <charset val="204"/>
      <scheme val="minor"/>
    </font>
    <font>
      <b/>
      <sz val="8"/>
      <color rgb="FF000000"/>
      <name val="Times New Roman"/>
      <family val="1"/>
      <charset val="204"/>
      <scheme val="minor"/>
    </font>
    <font>
      <b/>
      <sz val="8"/>
      <name val="Times New Roman"/>
      <family val="1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b/>
      <sz val="8"/>
      <color theme="1"/>
      <name val="Times New Roman"/>
      <family val="2"/>
      <scheme val="minor"/>
    </font>
    <font>
      <b/>
      <sz val="8"/>
      <name val="Times New Roman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6"/>
      <color theme="1"/>
      <name val="Times New Roman"/>
      <family val="1"/>
      <charset val="204"/>
      <scheme val="minor"/>
    </font>
    <font>
      <sz val="11"/>
      <color rgb="FFFF0000"/>
      <name val="Times New Roman"/>
      <family val="2"/>
      <scheme val="minor"/>
    </font>
    <font>
      <sz val="11"/>
      <name val="Times New Roman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/>
    <xf numFmtId="0" fontId="17" fillId="2" borderId="0" xfId="0" applyFont="1" applyFill="1"/>
    <xf numFmtId="0" fontId="10" fillId="0" borderId="0" xfId="0" applyFont="1"/>
    <xf numFmtId="49" fontId="0" fillId="0" borderId="0" xfId="0" applyNumberFormat="1"/>
    <xf numFmtId="49" fontId="10" fillId="0" borderId="0" xfId="0" applyNumberFormat="1" applyFont="1"/>
    <xf numFmtId="3" fontId="0" fillId="0" borderId="0" xfId="0" applyNumberFormat="1"/>
    <xf numFmtId="49" fontId="18" fillId="0" borderId="0" xfId="0" applyNumberFormat="1" applyFont="1"/>
    <xf numFmtId="3" fontId="10" fillId="0" borderId="0" xfId="0" applyNumberFormat="1" applyFont="1"/>
    <xf numFmtId="49" fontId="19" fillId="0" borderId="0" xfId="0" applyNumberFormat="1" applyFont="1"/>
    <xf numFmtId="3" fontId="18" fillId="0" borderId="0" xfId="0" applyNumberFormat="1" applyFont="1"/>
    <xf numFmtId="0" fontId="18" fillId="0" borderId="0" xfId="0" applyFont="1"/>
    <xf numFmtId="3" fontId="20" fillId="0" borderId="0" xfId="0" applyNumberFormat="1" applyFont="1"/>
    <xf numFmtId="0" fontId="20" fillId="0" borderId="0" xfId="0" applyFont="1"/>
    <xf numFmtId="0" fontId="13" fillId="2" borderId="0" xfId="0" applyFont="1" applyFill="1"/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8" xfId="0" applyFont="1" applyBorder="1"/>
    <xf numFmtId="0" fontId="25" fillId="0" borderId="0" xfId="0" applyFont="1" applyAlignment="1">
      <alignment horizontal="right"/>
    </xf>
    <xf numFmtId="0" fontId="26" fillId="0" borderId="0" xfId="0" applyFont="1"/>
    <xf numFmtId="0" fontId="4" fillId="2" borderId="0" xfId="0" applyFont="1" applyFill="1"/>
    <xf numFmtId="0" fontId="3" fillId="2" borderId="0" xfId="0" applyFont="1" applyFill="1"/>
    <xf numFmtId="0" fontId="16" fillId="2" borderId="0" xfId="0" applyFont="1" applyFill="1"/>
    <xf numFmtId="0" fontId="0" fillId="2" borderId="0" xfId="0" applyFill="1"/>
    <xf numFmtId="49" fontId="28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9" fillId="0" borderId="0" xfId="0" applyFont="1" applyAlignment="1">
      <alignment horizontal="center" vertical="center"/>
    </xf>
    <xf numFmtId="4" fontId="10" fillId="0" borderId="0" xfId="0" applyNumberFormat="1" applyFont="1"/>
    <xf numFmtId="4" fontId="30" fillId="0" borderId="0" xfId="0" applyNumberFormat="1" applyFont="1" applyAlignment="1">
      <alignment horizontal="right" wrapText="1"/>
    </xf>
    <xf numFmtId="4" fontId="18" fillId="0" borderId="0" xfId="0" applyNumberFormat="1" applyFont="1"/>
    <xf numFmtId="4" fontId="31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49" fontId="31" fillId="5" borderId="2" xfId="0" applyNumberFormat="1" applyFont="1" applyFill="1" applyBorder="1" applyAlignment="1">
      <alignment horizontal="center" vertical="center"/>
    </xf>
    <xf numFmtId="4" fontId="31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4" fontId="36" fillId="4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49" fontId="36" fillId="2" borderId="2" xfId="0" applyNumberFormat="1" applyFont="1" applyFill="1" applyBorder="1" applyAlignment="1">
      <alignment horizontal="center" vertical="center"/>
    </xf>
    <xf numFmtId="4" fontId="36" fillId="2" borderId="2" xfId="0" applyNumberFormat="1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49" fontId="36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49" fontId="34" fillId="5" borderId="2" xfId="0" applyNumberFormat="1" applyFont="1" applyFill="1" applyBorder="1" applyAlignment="1">
      <alignment horizontal="center" vertical="center"/>
    </xf>
    <xf numFmtId="49" fontId="35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1" fillId="5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/>
    </xf>
    <xf numFmtId="0" fontId="32" fillId="5" borderId="2" xfId="0" applyFont="1" applyFill="1" applyBorder="1" applyAlignment="1">
      <alignment horizontal="left" vertical="center" wrapText="1"/>
    </xf>
    <xf numFmtId="49" fontId="36" fillId="4" borderId="2" xfId="0" applyNumberFormat="1" applyFont="1" applyFill="1" applyBorder="1" applyAlignment="1">
      <alignment horizontal="left" vertical="center" wrapText="1"/>
    </xf>
    <xf numFmtId="49" fontId="32" fillId="5" borderId="2" xfId="0" applyNumberFormat="1" applyFont="1" applyFill="1" applyBorder="1" applyAlignment="1">
      <alignment horizontal="left"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5" borderId="2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vertical="center" wrapText="1"/>
    </xf>
    <xf numFmtId="0" fontId="41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38" fillId="0" borderId="2" xfId="0" applyFont="1" applyBorder="1" applyAlignment="1">
      <alignment horizontal="center" vertical="center"/>
    </xf>
    <xf numFmtId="4" fontId="38" fillId="0" borderId="2" xfId="0" applyNumberFormat="1" applyFont="1" applyBorder="1" applyAlignment="1">
      <alignment horizontal="center" vertical="center"/>
    </xf>
    <xf numFmtId="4" fontId="28" fillId="0" borderId="2" xfId="0" applyNumberFormat="1" applyFont="1" applyBorder="1" applyAlignment="1">
      <alignment vertical="center" wrapText="1"/>
    </xf>
    <xf numFmtId="4" fontId="28" fillId="2" borderId="2" xfId="0" applyNumberFormat="1" applyFont="1" applyFill="1" applyBorder="1" applyAlignment="1">
      <alignment horizontal="center" vertical="center"/>
    </xf>
    <xf numFmtId="4" fontId="27" fillId="2" borderId="2" xfId="0" applyNumberFormat="1" applyFont="1" applyFill="1" applyBorder="1" applyAlignment="1">
      <alignment horizontal="center" vertical="center"/>
    </xf>
    <xf numFmtId="4" fontId="37" fillId="2" borderId="2" xfId="0" applyNumberFormat="1" applyFont="1" applyFill="1" applyBorder="1" applyAlignment="1">
      <alignment horizontal="center" vertical="center"/>
    </xf>
    <xf numFmtId="4" fontId="38" fillId="2" borderId="2" xfId="0" applyNumberFormat="1" applyFont="1" applyFill="1" applyBorder="1" applyAlignment="1">
      <alignment horizontal="center" vertical="center"/>
    </xf>
    <xf numFmtId="4" fontId="41" fillId="2" borderId="2" xfId="0" applyNumberFormat="1" applyFont="1" applyFill="1" applyBorder="1" applyAlignment="1">
      <alignment horizontal="center" vertical="center"/>
    </xf>
    <xf numFmtId="4" fontId="40" fillId="2" borderId="2" xfId="0" applyNumberFormat="1" applyFont="1" applyFill="1" applyBorder="1" applyAlignment="1">
      <alignment horizontal="center" vertical="center"/>
    </xf>
    <xf numFmtId="4" fontId="42" fillId="2" borderId="2" xfId="0" applyNumberFormat="1" applyFont="1" applyFill="1" applyBorder="1" applyAlignment="1">
      <alignment horizontal="center" vertical="center"/>
    </xf>
    <xf numFmtId="4" fontId="43" fillId="2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" fontId="15" fillId="0" borderId="0" xfId="0" applyNumberFormat="1" applyFont="1"/>
    <xf numFmtId="4" fontId="0" fillId="0" borderId="0" xfId="0" applyNumberFormat="1"/>
    <xf numFmtId="3" fontId="29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4" fontId="44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4" fontId="29" fillId="0" borderId="2" xfId="0" applyNumberFormat="1" applyFont="1" applyBorder="1" applyAlignment="1">
      <alignment horizontal="center" vertical="center"/>
    </xf>
    <xf numFmtId="4" fontId="45" fillId="0" borderId="2" xfId="0" applyNumberFormat="1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49" fontId="27" fillId="4" borderId="2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vertical="top" wrapText="1"/>
    </xf>
    <xf numFmtId="0" fontId="27" fillId="4" borderId="2" xfId="0" applyFont="1" applyFill="1" applyBorder="1" applyAlignment="1">
      <alignment horizontal="justify" vertical="top" wrapText="1"/>
    </xf>
    <xf numFmtId="49" fontId="28" fillId="5" borderId="10" xfId="0" applyNumberFormat="1" applyFont="1" applyFill="1" applyBorder="1" applyAlignment="1" applyProtection="1">
      <alignment horizontal="left" vertical="top" wrapText="1"/>
    </xf>
    <xf numFmtId="0" fontId="28" fillId="0" borderId="2" xfId="0" applyFont="1" applyBorder="1" applyAlignment="1">
      <alignment vertical="top" wrapText="1"/>
    </xf>
    <xf numFmtId="3" fontId="30" fillId="0" borderId="0" xfId="0" applyNumberFormat="1" applyFont="1"/>
    <xf numFmtId="4" fontId="2" fillId="0" borderId="2" xfId="0" applyNumberFormat="1" applyFont="1" applyFill="1" applyBorder="1" applyAlignment="1">
      <alignment horizontal="center" vertical="center"/>
    </xf>
    <xf numFmtId="4" fontId="37" fillId="0" borderId="2" xfId="0" applyNumberFormat="1" applyFont="1" applyFill="1" applyBorder="1" applyAlignment="1">
      <alignment horizontal="center" vertical="center"/>
    </xf>
    <xf numFmtId="4" fontId="20" fillId="0" borderId="0" xfId="0" applyNumberFormat="1" applyFont="1"/>
    <xf numFmtId="49" fontId="27" fillId="0" borderId="2" xfId="0" applyNumberFormat="1" applyFont="1" applyFill="1" applyBorder="1" applyAlignment="1">
      <alignment vertical="top" wrapText="1"/>
    </xf>
    <xf numFmtId="49" fontId="30" fillId="0" borderId="0" xfId="0" applyNumberFormat="1" applyFont="1" applyAlignment="1">
      <alignment horizontal="left" wrapText="1"/>
    </xf>
    <xf numFmtId="49" fontId="10" fillId="0" borderId="0" xfId="0" applyNumberFormat="1" applyFont="1" applyAlignment="1"/>
    <xf numFmtId="0" fontId="25" fillId="0" borderId="0" xfId="0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/>
    <xf numFmtId="0" fontId="49" fillId="0" borderId="0" xfId="0" applyFont="1"/>
    <xf numFmtId="4" fontId="50" fillId="0" borderId="0" xfId="0" applyNumberFormat="1" applyFont="1" applyAlignment="1">
      <alignment horizontal="center"/>
    </xf>
    <xf numFmtId="4" fontId="50" fillId="0" borderId="0" xfId="0" applyNumberFormat="1" applyFont="1" applyAlignment="1">
      <alignment horizontal="left"/>
    </xf>
    <xf numFmtId="0" fontId="50" fillId="0" borderId="0" xfId="0" applyFont="1"/>
    <xf numFmtId="4" fontId="43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5" fillId="0" borderId="2" xfId="0" applyFont="1" applyFill="1" applyBorder="1" applyAlignment="1">
      <alignment horizontal="left" vertical="center" wrapText="1"/>
    </xf>
    <xf numFmtId="0" fontId="16" fillId="0" borderId="0" xfId="0" applyFont="1"/>
    <xf numFmtId="49" fontId="10" fillId="0" borderId="0" xfId="0" applyNumberFormat="1" applyFont="1" applyAlignment="1">
      <alignment horizontal="justify" wrapText="1"/>
    </xf>
    <xf numFmtId="49" fontId="10" fillId="0" borderId="0" xfId="0" applyNumberFormat="1" applyFont="1" applyAlignment="1">
      <alignment horizontal="left" wrapText="1"/>
    </xf>
    <xf numFmtId="4" fontId="5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 wrapText="1"/>
    </xf>
    <xf numFmtId="49" fontId="3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wrapText="1"/>
    </xf>
    <xf numFmtId="0" fontId="23" fillId="0" borderId="0" xfId="0" applyFont="1" applyAlignment="1">
      <alignment horizontal="center"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 vertical="top"/>
    </xf>
    <xf numFmtId="0" fontId="23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8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4" fontId="38" fillId="0" borderId="2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27"/>
  <sheetViews>
    <sheetView tabSelected="1" view="pageLayout" topLeftCell="A4" zoomScale="120" zoomScaleNormal="100" zoomScalePageLayoutView="120" workbookViewId="0">
      <selection activeCell="A12" sqref="A12:I12"/>
    </sheetView>
  </sheetViews>
  <sheetFormatPr defaultRowHeight="15" x14ac:dyDescent="0.25"/>
  <cols>
    <col min="1" max="1" width="1.42578125" style="9" customWidth="1"/>
    <col min="2" max="2" width="15.85546875" style="11" customWidth="1"/>
    <col min="4" max="4" width="13.28515625" customWidth="1"/>
    <col min="5" max="6" width="9.7109375" customWidth="1"/>
    <col min="7" max="7" width="14.140625" customWidth="1"/>
  </cols>
  <sheetData>
    <row r="1" spans="1:9" ht="18.75" x14ac:dyDescent="0.3">
      <c r="A1" s="150" t="s">
        <v>76</v>
      </c>
      <c r="B1" s="150"/>
      <c r="C1" s="150"/>
      <c r="D1" s="150"/>
      <c r="E1" s="150"/>
      <c r="F1" s="150"/>
      <c r="G1" s="150"/>
      <c r="H1" s="150"/>
      <c r="I1" s="150"/>
    </row>
    <row r="2" spans="1:9" ht="18.75" x14ac:dyDescent="0.3">
      <c r="A2" s="150" t="s">
        <v>77</v>
      </c>
      <c r="B2" s="150"/>
      <c r="C2" s="150"/>
      <c r="D2" s="150"/>
      <c r="E2" s="150"/>
      <c r="F2" s="150"/>
      <c r="G2" s="150"/>
      <c r="H2" s="150"/>
      <c r="I2" s="150"/>
    </row>
    <row r="3" spans="1:9" ht="18.75" x14ac:dyDescent="0.3">
      <c r="A3" s="150" t="s">
        <v>78</v>
      </c>
      <c r="B3" s="150"/>
      <c r="C3" s="150"/>
      <c r="D3" s="150"/>
      <c r="E3" s="150"/>
      <c r="F3" s="150"/>
      <c r="G3" s="150"/>
      <c r="H3" s="150"/>
      <c r="I3" s="150"/>
    </row>
    <row r="4" spans="1:9" ht="18.75" x14ac:dyDescent="0.3">
      <c r="A4" s="150" t="s">
        <v>79</v>
      </c>
      <c r="B4" s="150"/>
      <c r="C4" s="150"/>
      <c r="D4" s="150"/>
      <c r="E4" s="150"/>
      <c r="F4" s="150"/>
      <c r="G4" s="150"/>
      <c r="H4" s="150"/>
      <c r="I4" s="150"/>
    </row>
    <row r="5" spans="1:9" ht="18.75" x14ac:dyDescent="0.3">
      <c r="A5" s="150" t="s">
        <v>80</v>
      </c>
      <c r="B5" s="150"/>
      <c r="C5" s="150"/>
      <c r="D5" s="150"/>
      <c r="E5" s="150"/>
      <c r="F5" s="150"/>
      <c r="G5" s="150"/>
      <c r="H5" s="150"/>
      <c r="I5" s="150"/>
    </row>
    <row r="6" spans="1:9" ht="19.5" customHeight="1" x14ac:dyDescent="0.3">
      <c r="A6" s="150" t="s">
        <v>100</v>
      </c>
      <c r="B6" s="150"/>
      <c r="C6" s="150"/>
      <c r="D6" s="150"/>
      <c r="E6" s="150"/>
      <c r="F6" s="150"/>
      <c r="G6" s="150"/>
      <c r="H6" s="150"/>
      <c r="I6" s="150"/>
    </row>
    <row r="7" spans="1:9" ht="15.75" thickBot="1" x14ac:dyDescent="0.3">
      <c r="A7" s="22"/>
      <c r="B7" s="22"/>
      <c r="C7" s="22"/>
      <c r="D7" s="22"/>
      <c r="E7" s="22"/>
      <c r="F7" s="22"/>
      <c r="G7" s="22"/>
      <c r="H7" s="22"/>
      <c r="I7" s="22"/>
    </row>
    <row r="8" spans="1:9" ht="21.75" customHeight="1" x14ac:dyDescent="0.25">
      <c r="A8" s="154" t="s">
        <v>81</v>
      </c>
      <c r="B8" s="154"/>
      <c r="C8" s="154"/>
      <c r="D8" s="154"/>
      <c r="E8" s="154"/>
      <c r="F8" s="154"/>
      <c r="G8" s="154"/>
      <c r="H8" s="154"/>
      <c r="I8" s="154"/>
    </row>
    <row r="9" spans="1:9" x14ac:dyDescent="0.25">
      <c r="A9"/>
      <c r="B9"/>
    </row>
    <row r="10" spans="1:9" s="24" customFormat="1" ht="15.75" x14ac:dyDescent="0.25">
      <c r="A10" s="129"/>
      <c r="B10" s="129" t="s">
        <v>156</v>
      </c>
      <c r="C10" s="129"/>
      <c r="D10" s="130"/>
      <c r="E10" s="131"/>
      <c r="F10" s="131"/>
      <c r="G10" s="131"/>
      <c r="H10" s="139" t="s">
        <v>155</v>
      </c>
      <c r="I10" s="23"/>
    </row>
    <row r="11" spans="1:9" hidden="1" x14ac:dyDescent="0.25">
      <c r="A11"/>
      <c r="B11"/>
    </row>
    <row r="12" spans="1:9" ht="72.75" customHeight="1" x14ac:dyDescent="0.25">
      <c r="A12" s="155" t="s">
        <v>121</v>
      </c>
      <c r="B12" s="156"/>
      <c r="C12" s="156"/>
      <c r="D12" s="156"/>
      <c r="E12" s="156"/>
      <c r="F12" s="156"/>
      <c r="G12" s="156"/>
      <c r="H12" s="156"/>
      <c r="I12" s="156"/>
    </row>
    <row r="13" spans="1:9" ht="62.25" customHeight="1" x14ac:dyDescent="0.25">
      <c r="A13" s="157" t="s">
        <v>122</v>
      </c>
      <c r="B13" s="158"/>
      <c r="C13" s="158"/>
      <c r="D13" s="158"/>
      <c r="E13" s="158"/>
      <c r="F13" s="158"/>
      <c r="G13" s="158"/>
      <c r="H13" s="158"/>
      <c r="I13" s="158"/>
    </row>
    <row r="14" spans="1:9" ht="20.25" customHeight="1" x14ac:dyDescent="0.3">
      <c r="A14"/>
      <c r="B14"/>
      <c r="D14" s="159" t="s">
        <v>82</v>
      </c>
      <c r="E14" s="159"/>
      <c r="F14" s="159"/>
    </row>
    <row r="15" spans="1:9" ht="81" customHeight="1" x14ac:dyDescent="0.25">
      <c r="A15" s="151" t="s">
        <v>123</v>
      </c>
      <c r="B15" s="153"/>
      <c r="C15" s="153"/>
      <c r="D15" s="153"/>
      <c r="E15" s="153"/>
      <c r="F15" s="153"/>
      <c r="G15" s="153"/>
      <c r="H15" s="153"/>
      <c r="I15" s="153"/>
    </row>
    <row r="16" spans="1:9" ht="21" customHeight="1" x14ac:dyDescent="0.25">
      <c r="A16" s="151" t="s">
        <v>118</v>
      </c>
      <c r="B16" s="151"/>
      <c r="C16" s="151"/>
      <c r="D16" s="151"/>
      <c r="E16" s="151"/>
      <c r="F16" s="151"/>
      <c r="G16" s="151"/>
      <c r="H16" s="151"/>
      <c r="I16" s="151"/>
    </row>
    <row r="17" spans="1:9" ht="40.5" hidden="1" customHeight="1" x14ac:dyDescent="0.25">
      <c r="A17" s="151" t="s">
        <v>125</v>
      </c>
      <c r="B17" s="151"/>
      <c r="C17" s="151"/>
      <c r="D17" s="151"/>
      <c r="E17" s="151"/>
      <c r="F17" s="151"/>
      <c r="G17" s="151"/>
      <c r="H17" s="151"/>
      <c r="I17" s="151"/>
    </row>
    <row r="18" spans="1:9" ht="15" hidden="1" customHeight="1" x14ac:dyDescent="0.25">
      <c r="A18" t="s">
        <v>126</v>
      </c>
      <c r="B18"/>
      <c r="H18" s="132"/>
    </row>
    <row r="19" spans="1:9" ht="14.25" hidden="1" customHeight="1" x14ac:dyDescent="0.25">
      <c r="A19" s="137" t="s">
        <v>143</v>
      </c>
      <c r="B19" s="137"/>
      <c r="C19" s="137"/>
      <c r="D19" s="133"/>
      <c r="G19" s="133"/>
    </row>
    <row r="20" spans="1:9" ht="0.75" hidden="1" customHeight="1" x14ac:dyDescent="0.25">
      <c r="A20" s="152" t="s">
        <v>119</v>
      </c>
      <c r="B20" s="152"/>
      <c r="C20" s="152"/>
      <c r="D20" s="134">
        <v>15329977</v>
      </c>
      <c r="E20" t="s">
        <v>120</v>
      </c>
      <c r="G20" s="142" t="s">
        <v>144</v>
      </c>
      <c r="H20" s="142"/>
    </row>
    <row r="21" spans="1:9" ht="22.5" hidden="1" customHeight="1" x14ac:dyDescent="0.25">
      <c r="A21" s="135" t="s">
        <v>145</v>
      </c>
      <c r="B21"/>
      <c r="G21" s="132"/>
    </row>
    <row r="22" spans="1:9" ht="33.75" hidden="1" customHeight="1" x14ac:dyDescent="0.25">
      <c r="A22" s="146"/>
      <c r="B22" s="146"/>
      <c r="C22" s="146"/>
      <c r="D22" s="146"/>
      <c r="E22" s="146"/>
      <c r="F22" s="146"/>
      <c r="G22" s="146"/>
      <c r="H22" s="146"/>
      <c r="I22" s="146"/>
    </row>
    <row r="23" spans="1:9" ht="11.25" customHeight="1" x14ac:dyDescent="0.25">
      <c r="A23" s="135" t="s">
        <v>153</v>
      </c>
      <c r="B23" s="135"/>
      <c r="C23" s="135"/>
      <c r="D23" s="135"/>
      <c r="E23" s="135"/>
      <c r="F23" s="135"/>
      <c r="G23" s="135"/>
      <c r="H23" s="135"/>
      <c r="I23" s="135"/>
    </row>
    <row r="24" spans="1:9" ht="18.75" customHeight="1" x14ac:dyDescent="0.25">
      <c r="A24" s="135" t="s">
        <v>138</v>
      </c>
      <c r="B24" s="135"/>
      <c r="C24" s="135"/>
      <c r="D24" s="135"/>
      <c r="E24" s="135"/>
      <c r="F24" s="135"/>
      <c r="G24" s="135"/>
      <c r="H24" s="135"/>
      <c r="I24" s="135"/>
    </row>
    <row r="25" spans="1:9" ht="18.75" customHeight="1" x14ac:dyDescent="0.25">
      <c r="A25" s="135" t="s">
        <v>154</v>
      </c>
      <c r="B25" s="135"/>
      <c r="C25" s="135"/>
      <c r="D25" s="135"/>
      <c r="E25" s="135"/>
      <c r="F25" s="135"/>
      <c r="G25" s="135"/>
      <c r="H25" s="135"/>
      <c r="I25" s="135"/>
    </row>
    <row r="26" spans="1:9" ht="28.5" hidden="1" customHeight="1" x14ac:dyDescent="0.25">
      <c r="A26" t="s">
        <v>137</v>
      </c>
      <c r="B26"/>
    </row>
    <row r="27" spans="1:9" ht="26.25" hidden="1" customHeight="1" x14ac:dyDescent="0.25">
      <c r="A27" s="147" t="s">
        <v>146</v>
      </c>
      <c r="B27" s="147"/>
      <c r="C27" s="147"/>
      <c r="D27" s="147"/>
      <c r="E27" s="147"/>
      <c r="F27" s="147"/>
      <c r="G27" s="147"/>
      <c r="H27" s="147"/>
      <c r="I27" s="147"/>
    </row>
    <row r="28" spans="1:9" ht="19.5" hidden="1" customHeight="1" x14ac:dyDescent="0.25">
      <c r="A28" s="146" t="s">
        <v>124</v>
      </c>
      <c r="B28" s="146"/>
      <c r="C28" s="146"/>
      <c r="D28" s="146"/>
      <c r="E28" s="146"/>
      <c r="F28" s="146"/>
      <c r="G28" s="146"/>
      <c r="H28" s="146"/>
      <c r="I28" s="146"/>
    </row>
    <row r="29" spans="1:9" ht="15.75" x14ac:dyDescent="0.25">
      <c r="A29" s="10" t="s">
        <v>148</v>
      </c>
      <c r="B29" s="32"/>
      <c r="C29" s="8"/>
      <c r="D29" s="8"/>
      <c r="E29" s="8"/>
    </row>
    <row r="30" spans="1:9" ht="15.75" x14ac:dyDescent="0.25">
      <c r="A30" s="10" t="s">
        <v>149</v>
      </c>
      <c r="B30" s="32"/>
      <c r="C30" s="8"/>
      <c r="D30" s="8"/>
      <c r="E30" s="8"/>
    </row>
    <row r="31" spans="1:9" ht="15.75" x14ac:dyDescent="0.25">
      <c r="A31" s="10" t="s">
        <v>150</v>
      </c>
      <c r="B31" s="32"/>
      <c r="C31" s="8"/>
      <c r="D31" s="8"/>
      <c r="E31" s="8"/>
    </row>
    <row r="32" spans="1:9" ht="0.75" customHeight="1" x14ac:dyDescent="0.25">
      <c r="A32" s="10"/>
      <c r="B32" s="32"/>
      <c r="C32" s="8"/>
      <c r="D32" s="8"/>
      <c r="E32" s="8"/>
    </row>
    <row r="33" spans="1:7" ht="15.75" x14ac:dyDescent="0.25">
      <c r="A33" s="10" t="s">
        <v>128</v>
      </c>
      <c r="B33" s="32"/>
      <c r="C33" s="8"/>
      <c r="D33" s="8"/>
      <c r="E33" s="8"/>
    </row>
    <row r="34" spans="1:7" ht="18" customHeight="1" x14ac:dyDescent="0.25">
      <c r="A34" s="10" t="s">
        <v>129</v>
      </c>
      <c r="B34" s="32"/>
      <c r="C34" s="8"/>
      <c r="D34" s="8"/>
      <c r="E34" s="8"/>
    </row>
    <row r="35" spans="1:7" ht="15.75" x14ac:dyDescent="0.25">
      <c r="A35" s="128" t="s">
        <v>127</v>
      </c>
      <c r="B35" s="128"/>
      <c r="C35" s="8"/>
      <c r="D35" s="8"/>
      <c r="E35" s="8"/>
    </row>
    <row r="36" spans="1:7" ht="15.75" x14ac:dyDescent="0.25">
      <c r="A36" s="10" t="s">
        <v>130</v>
      </c>
      <c r="B36" s="13"/>
      <c r="C36" s="8"/>
      <c r="D36" s="8"/>
      <c r="E36" s="8"/>
      <c r="G36" s="8"/>
    </row>
    <row r="37" spans="1:7" ht="1.5" customHeight="1" x14ac:dyDescent="0.25">
      <c r="A37" s="10"/>
      <c r="B37" s="13"/>
      <c r="C37" s="8"/>
      <c r="D37" s="8"/>
      <c r="E37" s="8"/>
    </row>
    <row r="38" spans="1:7" ht="15.75" x14ac:dyDescent="0.25">
      <c r="A38" s="10" t="s">
        <v>131</v>
      </c>
      <c r="B38" s="13"/>
      <c r="C38" s="8"/>
      <c r="D38" s="8"/>
      <c r="E38" s="8"/>
    </row>
    <row r="39" spans="1:7" ht="15.75" x14ac:dyDescent="0.25">
      <c r="A39" s="10" t="s">
        <v>132</v>
      </c>
      <c r="B39" s="13"/>
      <c r="C39" s="8"/>
      <c r="D39" s="8"/>
      <c r="E39" s="8"/>
    </row>
    <row r="40" spans="1:7" ht="15.75" x14ac:dyDescent="0.25">
      <c r="A40" s="10" t="s">
        <v>133</v>
      </c>
      <c r="B40" s="13"/>
      <c r="C40" s="8"/>
      <c r="D40" s="8"/>
      <c r="E40" s="8"/>
    </row>
    <row r="41" spans="1:7" ht="15.75" x14ac:dyDescent="0.25">
      <c r="A41" s="10"/>
      <c r="B41" s="32"/>
      <c r="C41" s="8"/>
      <c r="D41" s="8"/>
      <c r="E41" s="8"/>
    </row>
    <row r="42" spans="1:7" ht="15.75" x14ac:dyDescent="0.25">
      <c r="A42" s="10" t="s">
        <v>134</v>
      </c>
      <c r="B42" s="32"/>
      <c r="C42" s="8"/>
      <c r="D42" s="8"/>
      <c r="E42" s="8"/>
    </row>
    <row r="43" spans="1:7" ht="15.75" x14ac:dyDescent="0.25">
      <c r="A43" s="10" t="s">
        <v>135</v>
      </c>
      <c r="B43" s="13"/>
      <c r="C43" s="8"/>
      <c r="D43" s="8"/>
      <c r="E43" s="8"/>
    </row>
    <row r="44" spans="1:7" ht="15.75" x14ac:dyDescent="0.25">
      <c r="A44" s="10" t="s">
        <v>136</v>
      </c>
      <c r="B44" s="13"/>
      <c r="C44" s="8"/>
      <c r="D44" s="8"/>
      <c r="E44" s="8"/>
    </row>
    <row r="45" spans="1:7" ht="15" customHeight="1" x14ac:dyDescent="0.25">
      <c r="A45" s="12"/>
      <c r="B45" s="13"/>
      <c r="C45" s="8"/>
      <c r="D45" s="8"/>
      <c r="E45" s="8"/>
    </row>
    <row r="46" spans="1:7" ht="31.5" hidden="1" customHeight="1" x14ac:dyDescent="0.25">
      <c r="A46" s="143"/>
      <c r="B46" s="143"/>
      <c r="C46" s="143"/>
      <c r="D46" s="143"/>
      <c r="E46" s="143"/>
    </row>
    <row r="47" spans="1:7" ht="15.75" customHeight="1" x14ac:dyDescent="0.25">
      <c r="A47" s="144" t="s">
        <v>139</v>
      </c>
      <c r="B47" s="144"/>
      <c r="C47" s="144"/>
      <c r="D47" s="144"/>
      <c r="E47" s="127"/>
    </row>
    <row r="48" spans="1:7" ht="0.75" customHeight="1" x14ac:dyDescent="0.25">
      <c r="A48" s="127"/>
      <c r="B48" s="33"/>
      <c r="C48" s="127"/>
      <c r="D48" s="127"/>
      <c r="E48" s="127"/>
    </row>
    <row r="49" spans="1:9" ht="15.75" customHeight="1" x14ac:dyDescent="0.25">
      <c r="A49" s="143" t="s">
        <v>140</v>
      </c>
      <c r="B49" s="143"/>
      <c r="C49" s="143"/>
      <c r="D49" s="143"/>
      <c r="E49" s="127"/>
      <c r="G49" s="145" t="s">
        <v>141</v>
      </c>
      <c r="H49" s="145"/>
      <c r="I49" s="145"/>
    </row>
    <row r="50" spans="1:9" ht="15.75" x14ac:dyDescent="0.25">
      <c r="A50" s="12"/>
      <c r="B50" s="13"/>
      <c r="C50" s="8"/>
      <c r="D50" s="8"/>
      <c r="E50" s="8"/>
    </row>
    <row r="51" spans="1:9" ht="15.75" x14ac:dyDescent="0.25">
      <c r="A51" s="141" t="s">
        <v>109</v>
      </c>
      <c r="B51" s="141"/>
      <c r="C51" s="141"/>
      <c r="D51" s="141"/>
      <c r="E51" s="141"/>
      <c r="G51" s="145" t="s">
        <v>142</v>
      </c>
      <c r="H51" s="145"/>
      <c r="I51" s="145"/>
    </row>
    <row r="52" spans="1:9" s="6" customFormat="1" ht="15.75" x14ac:dyDescent="0.25">
      <c r="A52" s="12"/>
      <c r="B52" s="34"/>
      <c r="C52" s="16"/>
      <c r="D52" s="16"/>
      <c r="E52" s="16"/>
    </row>
    <row r="53" spans="1:9" ht="5.25" customHeight="1" x14ac:dyDescent="0.25">
      <c r="A53" s="10"/>
      <c r="B53" s="32"/>
      <c r="C53" s="8"/>
      <c r="D53" s="8"/>
      <c r="E53" s="8"/>
    </row>
    <row r="54" spans="1:9" ht="18.75" customHeight="1" x14ac:dyDescent="0.25">
      <c r="A54" s="10"/>
      <c r="B54" s="32"/>
      <c r="C54" s="8"/>
      <c r="D54" s="8"/>
      <c r="E54" s="8"/>
    </row>
    <row r="55" spans="1:9" ht="22.5" customHeight="1" x14ac:dyDescent="0.25">
      <c r="A55" s="10"/>
      <c r="B55" s="32"/>
      <c r="C55" s="8"/>
      <c r="D55" s="8"/>
      <c r="E55" s="8"/>
    </row>
    <row r="56" spans="1:9" s="6" customFormat="1" ht="27.75" customHeight="1" x14ac:dyDescent="0.25">
      <c r="A56" s="12"/>
      <c r="B56" s="34"/>
      <c r="C56" s="16"/>
      <c r="D56" s="16"/>
      <c r="E56" s="16"/>
    </row>
    <row r="57" spans="1:9" s="6" customFormat="1" ht="21.75" customHeight="1" x14ac:dyDescent="0.25">
      <c r="A57" s="10"/>
      <c r="B57" s="125"/>
      <c r="C57" s="8"/>
      <c r="D57" s="16"/>
      <c r="E57" s="16"/>
    </row>
    <row r="58" spans="1:9" ht="15.75" x14ac:dyDescent="0.25">
      <c r="A58" s="10"/>
      <c r="B58" s="32"/>
      <c r="C58" s="8"/>
      <c r="D58" s="8"/>
      <c r="E58" s="8"/>
    </row>
    <row r="59" spans="1:9" s="6" customFormat="1" ht="30.75" customHeight="1" x14ac:dyDescent="0.25">
      <c r="A59" s="12"/>
      <c r="B59" s="34"/>
      <c r="C59" s="16"/>
      <c r="D59" s="16"/>
      <c r="E59" s="16"/>
    </row>
    <row r="60" spans="1:9" s="6" customFormat="1" ht="15.75" x14ac:dyDescent="0.25">
      <c r="A60" s="10"/>
      <c r="B60" s="125"/>
      <c r="C60" s="8"/>
      <c r="D60" s="16"/>
      <c r="E60" s="16"/>
    </row>
    <row r="61" spans="1:9" ht="15.75" x14ac:dyDescent="0.25">
      <c r="A61" s="10"/>
      <c r="B61" s="32"/>
      <c r="C61" s="8"/>
      <c r="D61" s="8"/>
      <c r="E61" s="8"/>
    </row>
    <row r="62" spans="1:9" ht="15.75" x14ac:dyDescent="0.25">
      <c r="A62" s="10"/>
      <c r="B62" s="13"/>
      <c r="C62" s="8"/>
      <c r="D62" s="8"/>
      <c r="E62" s="8"/>
    </row>
    <row r="63" spans="1:9" ht="15.75" x14ac:dyDescent="0.25">
      <c r="A63" s="12"/>
      <c r="B63" s="32"/>
      <c r="C63" s="8"/>
      <c r="D63" s="8"/>
      <c r="E63" s="8"/>
    </row>
    <row r="64" spans="1:9" ht="15.75" x14ac:dyDescent="0.25">
      <c r="A64" s="141"/>
      <c r="B64" s="141"/>
      <c r="C64" s="141"/>
      <c r="D64" s="141"/>
      <c r="E64" s="141"/>
    </row>
    <row r="65" spans="1:5" s="6" customFormat="1" ht="15.75" x14ac:dyDescent="0.25">
      <c r="A65" s="12"/>
      <c r="B65" s="34"/>
      <c r="C65" s="16"/>
      <c r="D65" s="16"/>
      <c r="E65" s="16"/>
    </row>
    <row r="66" spans="1:5" ht="6" customHeight="1" x14ac:dyDescent="0.25">
      <c r="A66" s="10"/>
      <c r="B66" s="32"/>
      <c r="C66" s="8"/>
      <c r="D66" s="8"/>
      <c r="E66" s="8"/>
    </row>
    <row r="67" spans="1:5" ht="15.75" x14ac:dyDescent="0.25">
      <c r="A67" s="10"/>
      <c r="B67" s="32"/>
      <c r="C67" s="8"/>
      <c r="D67" s="8"/>
      <c r="E67" s="8"/>
    </row>
    <row r="68" spans="1:5" ht="15.75" x14ac:dyDescent="0.25">
      <c r="A68" s="10"/>
      <c r="B68" s="32"/>
      <c r="C68" s="8"/>
      <c r="D68" s="8"/>
      <c r="E68" s="8"/>
    </row>
    <row r="69" spans="1:5" s="6" customFormat="1" ht="15.75" x14ac:dyDescent="0.25">
      <c r="A69" s="12"/>
      <c r="B69" s="34"/>
      <c r="C69" s="16"/>
      <c r="D69" s="16"/>
      <c r="E69" s="16"/>
    </row>
    <row r="70" spans="1:5" s="6" customFormat="1" ht="8.25" customHeight="1" x14ac:dyDescent="0.25">
      <c r="A70" s="10"/>
      <c r="B70" s="32"/>
      <c r="C70" s="8"/>
      <c r="D70" s="16"/>
      <c r="E70" s="16"/>
    </row>
    <row r="71" spans="1:5" ht="15.75" x14ac:dyDescent="0.25">
      <c r="A71" s="10"/>
      <c r="B71" s="32"/>
      <c r="C71" s="8"/>
      <c r="D71" s="8"/>
      <c r="E71" s="8"/>
    </row>
    <row r="72" spans="1:5" s="6" customFormat="1" ht="14.25" customHeight="1" x14ac:dyDescent="0.25">
      <c r="A72" s="12"/>
      <c r="B72" s="34"/>
      <c r="C72" s="16"/>
      <c r="D72" s="16"/>
      <c r="E72" s="16"/>
    </row>
    <row r="73" spans="1:5" s="6" customFormat="1" ht="15.75" hidden="1" x14ac:dyDescent="0.25">
      <c r="A73" s="10"/>
      <c r="B73" s="32"/>
      <c r="C73" s="8"/>
      <c r="D73" s="16"/>
      <c r="E73" s="16"/>
    </row>
    <row r="74" spans="1:5" ht="25.5" customHeight="1" x14ac:dyDescent="0.25">
      <c r="A74" s="10"/>
      <c r="B74" s="32"/>
      <c r="C74" s="8"/>
      <c r="D74" s="8"/>
      <c r="E74" s="8"/>
    </row>
    <row r="75" spans="1:5" ht="15.75" x14ac:dyDescent="0.25">
      <c r="A75" s="12"/>
      <c r="B75" s="13"/>
      <c r="C75" s="8"/>
      <c r="D75" s="8"/>
      <c r="E75" s="8"/>
    </row>
    <row r="76" spans="1:5" ht="33" customHeight="1" x14ac:dyDescent="0.25">
      <c r="A76" s="140"/>
      <c r="B76" s="140"/>
      <c r="C76" s="140"/>
      <c r="D76" s="140"/>
      <c r="E76" s="140"/>
    </row>
    <row r="77" spans="1:5" ht="15.75" x14ac:dyDescent="0.25">
      <c r="A77" s="10"/>
      <c r="B77" s="8"/>
      <c r="C77" s="8"/>
      <c r="D77" s="8"/>
      <c r="E77" s="8"/>
    </row>
    <row r="78" spans="1:5" ht="15.75" x14ac:dyDescent="0.25">
      <c r="A78" s="10"/>
      <c r="B78" s="8"/>
      <c r="C78" s="8"/>
      <c r="D78" s="8"/>
      <c r="E78" s="8"/>
    </row>
    <row r="79" spans="1:5" ht="15.75" x14ac:dyDescent="0.25">
      <c r="A79" s="10"/>
      <c r="B79" s="8"/>
      <c r="C79" s="8"/>
      <c r="D79" s="8"/>
      <c r="E79" s="8"/>
    </row>
    <row r="80" spans="1:5" ht="15.75" x14ac:dyDescent="0.25">
      <c r="A80" s="14"/>
      <c r="B80" s="13"/>
      <c r="C80" s="8"/>
      <c r="D80" s="8"/>
      <c r="E80" s="8"/>
    </row>
    <row r="81" spans="1:5" ht="15.75" x14ac:dyDescent="0.25">
      <c r="A81" s="140"/>
      <c r="B81" s="140"/>
      <c r="C81" s="140"/>
      <c r="D81" s="140"/>
      <c r="E81" s="140"/>
    </row>
    <row r="82" spans="1:5" ht="15.75" x14ac:dyDescent="0.25">
      <c r="A82" s="10"/>
      <c r="B82" s="122"/>
      <c r="C82" s="8"/>
      <c r="D82" s="8"/>
      <c r="E82" s="8"/>
    </row>
    <row r="83" spans="1:5" ht="15.75" x14ac:dyDescent="0.25">
      <c r="A83" s="10"/>
      <c r="B83" s="122"/>
      <c r="C83" s="8"/>
      <c r="D83" s="8"/>
      <c r="E83" s="8"/>
    </row>
    <row r="84" spans="1:5" ht="15.75" x14ac:dyDescent="0.25">
      <c r="A84" s="10"/>
      <c r="B84" s="122"/>
      <c r="C84" s="8"/>
      <c r="D84" s="8"/>
      <c r="E84" s="8"/>
    </row>
    <row r="85" spans="1:5" ht="15.75" x14ac:dyDescent="0.25">
      <c r="A85" s="12"/>
      <c r="B85" s="122"/>
      <c r="C85" s="8"/>
      <c r="D85" s="8"/>
      <c r="E85" s="8"/>
    </row>
    <row r="86" spans="1:5" ht="15.75" x14ac:dyDescent="0.25">
      <c r="A86" s="10"/>
      <c r="B86" s="122"/>
      <c r="C86" s="8"/>
      <c r="D86" s="8"/>
      <c r="E86" s="8"/>
    </row>
    <row r="87" spans="1:5" ht="15.75" x14ac:dyDescent="0.25">
      <c r="A87" s="10"/>
      <c r="B87" s="13"/>
      <c r="C87" s="8"/>
      <c r="D87" s="8"/>
      <c r="E87" s="8"/>
    </row>
    <row r="88" spans="1:5" ht="15.75" x14ac:dyDescent="0.25">
      <c r="A88" s="10"/>
      <c r="B88" s="13"/>
      <c r="C88" s="8"/>
      <c r="D88" s="8"/>
      <c r="E88" s="8"/>
    </row>
    <row r="89" spans="1:5" ht="15.75" x14ac:dyDescent="0.25">
      <c r="A89" s="12"/>
      <c r="B89" s="13"/>
      <c r="C89" s="8"/>
      <c r="D89" s="8"/>
      <c r="E89" s="8"/>
    </row>
    <row r="90" spans="1:5" ht="47.25" customHeight="1" x14ac:dyDescent="0.25">
      <c r="A90" s="140"/>
      <c r="B90" s="140"/>
      <c r="C90" s="140"/>
      <c r="D90" s="140"/>
      <c r="E90" s="140"/>
    </row>
    <row r="91" spans="1:5" ht="15.75" x14ac:dyDescent="0.25">
      <c r="A91" s="10"/>
      <c r="B91" s="13"/>
      <c r="C91" s="8"/>
      <c r="D91" s="8"/>
      <c r="E91" s="8"/>
    </row>
    <row r="92" spans="1:5" ht="15.75" x14ac:dyDescent="0.25">
      <c r="A92" s="10"/>
      <c r="B92" s="13"/>
      <c r="C92" s="8"/>
      <c r="D92" s="8"/>
      <c r="E92" s="8"/>
    </row>
    <row r="93" spans="1:5" ht="15.75" x14ac:dyDescent="0.25">
      <c r="A93" s="12"/>
      <c r="B93" s="13"/>
      <c r="C93" s="8"/>
      <c r="D93" s="8"/>
      <c r="E93" s="8"/>
    </row>
    <row r="94" spans="1:5" ht="32.25" customHeight="1" x14ac:dyDescent="0.25">
      <c r="A94" s="141"/>
      <c r="B94" s="141"/>
      <c r="C94" s="141"/>
      <c r="D94" s="141"/>
      <c r="E94" s="141"/>
    </row>
    <row r="95" spans="1:5" ht="15.75" x14ac:dyDescent="0.25">
      <c r="A95" s="12"/>
      <c r="B95" s="13"/>
      <c r="C95" s="8"/>
      <c r="D95" s="8"/>
      <c r="E95" s="8"/>
    </row>
    <row r="96" spans="1:5" ht="15.75" x14ac:dyDescent="0.25">
      <c r="A96" s="10"/>
      <c r="B96" s="13"/>
      <c r="C96" s="8"/>
      <c r="D96" s="8"/>
      <c r="E96" s="8"/>
    </row>
    <row r="97" spans="1:5" ht="31.5" customHeight="1" x14ac:dyDescent="0.25">
      <c r="A97" s="140"/>
      <c r="B97" s="140"/>
      <c r="C97" s="140"/>
      <c r="D97" s="140"/>
      <c r="E97" s="140"/>
    </row>
    <row r="98" spans="1:5" ht="31.5" customHeight="1" x14ac:dyDescent="0.25">
      <c r="A98" s="140"/>
      <c r="B98" s="140"/>
      <c r="C98" s="140"/>
      <c r="D98" s="140"/>
      <c r="E98" s="140"/>
    </row>
    <row r="99" spans="1:5" ht="31.5" customHeight="1" x14ac:dyDescent="0.25">
      <c r="A99" s="140"/>
      <c r="B99" s="140"/>
      <c r="C99" s="140"/>
      <c r="D99" s="140"/>
      <c r="E99" s="140"/>
    </row>
    <row r="100" spans="1:5" ht="15.75" x14ac:dyDescent="0.25">
      <c r="A100" s="10"/>
      <c r="B100" s="13"/>
      <c r="C100" s="8"/>
      <c r="D100" s="8"/>
      <c r="E100" s="8"/>
    </row>
    <row r="101" spans="1:5" ht="15.75" x14ac:dyDescent="0.25">
      <c r="A101" s="10"/>
      <c r="B101" s="13"/>
      <c r="C101" s="8"/>
      <c r="D101" s="8"/>
      <c r="E101" s="8"/>
    </row>
    <row r="102" spans="1:5" ht="15.75" x14ac:dyDescent="0.25">
      <c r="A102" s="10"/>
      <c r="B102" s="13"/>
      <c r="C102" s="8"/>
      <c r="D102" s="8"/>
      <c r="E102" s="8"/>
    </row>
    <row r="103" spans="1:5" ht="15.75" x14ac:dyDescent="0.25">
      <c r="A103" s="10"/>
      <c r="B103" s="13"/>
      <c r="C103" s="8"/>
      <c r="D103" s="8"/>
      <c r="E103" s="8"/>
    </row>
    <row r="104" spans="1:5" ht="15.75" x14ac:dyDescent="0.25">
      <c r="A104" s="12"/>
      <c r="B104" s="15"/>
      <c r="C104" s="16"/>
      <c r="D104" s="16"/>
      <c r="E104" s="16"/>
    </row>
    <row r="105" spans="1:5" ht="15.75" customHeight="1" x14ac:dyDescent="0.25">
      <c r="A105" s="149"/>
      <c r="B105" s="149"/>
      <c r="C105" s="149"/>
      <c r="D105" s="149"/>
      <c r="E105" s="149"/>
    </row>
    <row r="106" spans="1:5" ht="15.75" customHeight="1" x14ac:dyDescent="0.25">
      <c r="A106" s="149"/>
      <c r="B106" s="149"/>
      <c r="C106" s="149"/>
      <c r="D106" s="149"/>
      <c r="E106" s="149"/>
    </row>
    <row r="107" spans="1:5" ht="15.75" x14ac:dyDescent="0.25">
      <c r="A107" s="12"/>
      <c r="B107" s="17"/>
      <c r="C107" s="18"/>
      <c r="D107" s="18"/>
      <c r="E107" s="18"/>
    </row>
    <row r="108" spans="1:5" ht="15.75" customHeight="1" x14ac:dyDescent="0.25">
      <c r="A108" s="149"/>
      <c r="B108" s="149"/>
      <c r="C108" s="149"/>
      <c r="D108" s="149"/>
      <c r="E108" s="149"/>
    </row>
    <row r="109" spans="1:5" ht="15.75" customHeight="1" x14ac:dyDescent="0.25">
      <c r="A109" s="149"/>
      <c r="B109" s="149"/>
      <c r="C109" s="149"/>
      <c r="D109" s="149"/>
      <c r="E109" s="149"/>
    </row>
    <row r="110" spans="1:5" ht="15.75" x14ac:dyDescent="0.25">
      <c r="A110" s="12"/>
      <c r="B110" s="13"/>
      <c r="C110" s="8"/>
      <c r="D110" s="8"/>
      <c r="E110" s="8"/>
    </row>
    <row r="111" spans="1:5" ht="30" customHeight="1" x14ac:dyDescent="0.25">
      <c r="A111" s="141"/>
      <c r="B111" s="141"/>
      <c r="C111" s="141"/>
      <c r="D111" s="141"/>
      <c r="E111" s="141"/>
    </row>
    <row r="112" spans="1:5" ht="15.75" x14ac:dyDescent="0.25">
      <c r="A112" s="10"/>
      <c r="B112" s="13"/>
      <c r="C112" s="8"/>
      <c r="D112" s="8"/>
      <c r="E112" s="8"/>
    </row>
    <row r="113" spans="1:5" ht="15.75" x14ac:dyDescent="0.25">
      <c r="A113" s="10"/>
      <c r="B113" s="13"/>
      <c r="C113" s="8"/>
      <c r="D113" s="8"/>
      <c r="E113" s="8"/>
    </row>
    <row r="114" spans="1:5" ht="15.75" x14ac:dyDescent="0.25">
      <c r="A114" s="10"/>
      <c r="B114" s="13"/>
      <c r="C114" s="8"/>
      <c r="D114" s="8"/>
      <c r="E114" s="8"/>
    </row>
    <row r="115" spans="1:5" ht="15.75" x14ac:dyDescent="0.25">
      <c r="A115" s="10"/>
      <c r="B115" s="13"/>
      <c r="C115" s="8"/>
      <c r="D115" s="8"/>
      <c r="E115" s="8"/>
    </row>
    <row r="116" spans="1:5" ht="15.75" x14ac:dyDescent="0.25">
      <c r="A116" s="148"/>
      <c r="B116" s="148"/>
      <c r="C116" s="8"/>
      <c r="D116" s="8"/>
      <c r="E116" s="8"/>
    </row>
    <row r="117" spans="1:5" ht="15.75" x14ac:dyDescent="0.25">
      <c r="A117" s="10"/>
      <c r="B117" s="13"/>
      <c r="C117" s="8"/>
      <c r="D117" s="8"/>
      <c r="E117" s="8"/>
    </row>
    <row r="118" spans="1:5" ht="15.75" x14ac:dyDescent="0.25">
      <c r="A118" s="10"/>
      <c r="B118" s="13"/>
      <c r="C118" s="8"/>
      <c r="D118" s="8"/>
      <c r="E118" s="8"/>
    </row>
    <row r="119" spans="1:5" ht="15.75" x14ac:dyDescent="0.25">
      <c r="A119" s="10"/>
      <c r="B119" s="13"/>
      <c r="C119" s="8"/>
      <c r="D119" s="8"/>
      <c r="E119" s="8"/>
    </row>
    <row r="120" spans="1:5" ht="15.75" x14ac:dyDescent="0.25">
      <c r="A120" s="10"/>
      <c r="B120" s="13"/>
      <c r="C120" s="8"/>
      <c r="D120" s="8"/>
      <c r="E120" s="8"/>
    </row>
    <row r="121" spans="1:5" ht="15.75" x14ac:dyDescent="0.25">
      <c r="A121" s="10"/>
      <c r="B121" s="13"/>
      <c r="C121" s="8"/>
      <c r="D121" s="8"/>
      <c r="E121" s="8"/>
    </row>
    <row r="127" spans="1:5" ht="36" customHeight="1" x14ac:dyDescent="0.25">
      <c r="A127"/>
      <c r="B127"/>
    </row>
  </sheetData>
  <mergeCells count="36">
    <mergeCell ref="A16:I16"/>
    <mergeCell ref="A17:I17"/>
    <mergeCell ref="A20:C20"/>
    <mergeCell ref="A15:I15"/>
    <mergeCell ref="A6:I6"/>
    <mergeCell ref="A8:I8"/>
    <mergeCell ref="A12:I12"/>
    <mergeCell ref="A13:I13"/>
    <mergeCell ref="D14:F14"/>
    <mergeCell ref="A1:I1"/>
    <mergeCell ref="A2:I2"/>
    <mergeCell ref="A3:I3"/>
    <mergeCell ref="A4:I4"/>
    <mergeCell ref="A5:I5"/>
    <mergeCell ref="A116:B116"/>
    <mergeCell ref="A94:E94"/>
    <mergeCell ref="A97:E97"/>
    <mergeCell ref="A98:E98"/>
    <mergeCell ref="A99:E99"/>
    <mergeCell ref="A105:E106"/>
    <mergeCell ref="A108:E109"/>
    <mergeCell ref="A111:E111"/>
    <mergeCell ref="A90:E90"/>
    <mergeCell ref="A76:E76"/>
    <mergeCell ref="A81:E81"/>
    <mergeCell ref="A64:E64"/>
    <mergeCell ref="G20:H20"/>
    <mergeCell ref="A46:E46"/>
    <mergeCell ref="A51:E51"/>
    <mergeCell ref="A47:D47"/>
    <mergeCell ref="A49:D49"/>
    <mergeCell ref="G49:I49"/>
    <mergeCell ref="G51:I51"/>
    <mergeCell ref="A28:I28"/>
    <mergeCell ref="A22:I22"/>
    <mergeCell ref="A27:I27"/>
  </mergeCells>
  <pageMargins left="0.7" right="0.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128"/>
  <sheetViews>
    <sheetView view="pageLayout" zoomScale="130" zoomScaleNormal="100" zoomScaleSheetLayoutView="140" zoomScalePageLayoutView="130" workbookViewId="0">
      <selection activeCell="D1" sqref="D1:J1"/>
    </sheetView>
  </sheetViews>
  <sheetFormatPr defaultRowHeight="15" x14ac:dyDescent="0.25"/>
  <cols>
    <col min="1" max="1" width="6.42578125" style="4" customWidth="1"/>
    <col min="2" max="2" width="38.42578125" style="74" customWidth="1"/>
    <col min="3" max="4" width="3.7109375" style="4" customWidth="1"/>
    <col min="5" max="5" width="3.28515625" style="4" customWidth="1"/>
    <col min="6" max="6" width="2.7109375" style="4" customWidth="1"/>
    <col min="7" max="7" width="7.5703125" style="4" customWidth="1"/>
    <col min="8" max="8" width="3.5703125" style="4" customWidth="1"/>
    <col min="9" max="9" width="11" style="36" customWidth="1"/>
    <col min="10" max="10" width="10.5703125" style="36" customWidth="1"/>
  </cols>
  <sheetData>
    <row r="1" spans="1:10" s="2" customFormat="1" ht="109.5" customHeight="1" x14ac:dyDescent="0.25">
      <c r="A1" s="3"/>
      <c r="B1" s="64"/>
      <c r="C1" s="3"/>
      <c r="D1" s="165" t="s">
        <v>157</v>
      </c>
      <c r="E1" s="166"/>
      <c r="F1" s="166"/>
      <c r="G1" s="166"/>
      <c r="H1" s="166"/>
      <c r="I1" s="166"/>
      <c r="J1" s="166"/>
    </row>
    <row r="2" spans="1:10" s="2" customFormat="1" ht="24.75" customHeight="1" x14ac:dyDescent="0.25">
      <c r="A2" s="167" t="s">
        <v>110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2" customFormat="1" ht="15.75" customHeight="1" x14ac:dyDescent="0.25">
      <c r="A3" s="168" t="s">
        <v>25</v>
      </c>
      <c r="B3" s="170" t="s">
        <v>26</v>
      </c>
      <c r="C3" s="160" t="s">
        <v>27</v>
      </c>
      <c r="D3" s="160" t="s">
        <v>28</v>
      </c>
      <c r="E3" s="160" t="s">
        <v>29</v>
      </c>
      <c r="F3" s="160"/>
      <c r="G3" s="160"/>
      <c r="H3" s="160" t="s">
        <v>30</v>
      </c>
      <c r="I3" s="161" t="s">
        <v>74</v>
      </c>
      <c r="J3" s="161"/>
    </row>
    <row r="4" spans="1:10" s="2" customFormat="1" ht="60" customHeight="1" x14ac:dyDescent="0.25">
      <c r="A4" s="169"/>
      <c r="B4" s="171"/>
      <c r="C4" s="160"/>
      <c r="D4" s="160"/>
      <c r="E4" s="160"/>
      <c r="F4" s="160"/>
      <c r="G4" s="160"/>
      <c r="H4" s="160"/>
      <c r="I4" s="35" t="s">
        <v>31</v>
      </c>
      <c r="J4" s="35" t="s">
        <v>32</v>
      </c>
    </row>
    <row r="5" spans="1:10" s="2" customFormat="1" ht="15" customHeight="1" x14ac:dyDescent="0.25">
      <c r="A5" s="42">
        <v>379</v>
      </c>
      <c r="B5" s="162" t="s">
        <v>1</v>
      </c>
      <c r="C5" s="163"/>
      <c r="D5" s="163"/>
      <c r="E5" s="163"/>
      <c r="F5" s="163"/>
      <c r="G5" s="163"/>
      <c r="H5" s="163"/>
      <c r="I5" s="163"/>
      <c r="J5" s="164"/>
    </row>
    <row r="6" spans="1:10" s="25" customFormat="1" ht="22.5" customHeight="1" x14ac:dyDescent="0.2">
      <c r="A6" s="43">
        <v>379</v>
      </c>
      <c r="B6" s="65" t="s">
        <v>21</v>
      </c>
      <c r="C6" s="44" t="s">
        <v>23</v>
      </c>
      <c r="D6" s="44" t="s">
        <v>22</v>
      </c>
      <c r="E6" s="43"/>
      <c r="F6" s="43"/>
      <c r="G6" s="43"/>
      <c r="H6" s="43"/>
      <c r="I6" s="45">
        <f>SUM(I8)</f>
        <v>761326.6</v>
      </c>
      <c r="J6" s="45"/>
    </row>
    <row r="7" spans="1:10" s="26" customFormat="1" ht="48.75" customHeight="1" x14ac:dyDescent="0.25">
      <c r="A7" s="46">
        <v>379</v>
      </c>
      <c r="B7" s="114" t="s">
        <v>91</v>
      </c>
      <c r="C7" s="47" t="s">
        <v>23</v>
      </c>
      <c r="D7" s="47" t="s">
        <v>22</v>
      </c>
      <c r="E7" s="46">
        <v>12</v>
      </c>
      <c r="F7" s="46">
        <v>0</v>
      </c>
      <c r="G7" s="46" t="s">
        <v>24</v>
      </c>
      <c r="H7" s="46"/>
      <c r="I7" s="39">
        <f>I8</f>
        <v>761326.6</v>
      </c>
      <c r="J7" s="39"/>
    </row>
    <row r="8" spans="1:10" s="26" customFormat="1" ht="26.25" customHeight="1" x14ac:dyDescent="0.25">
      <c r="A8" s="48">
        <v>379</v>
      </c>
      <c r="B8" s="66" t="s">
        <v>34</v>
      </c>
      <c r="C8" s="49" t="s">
        <v>23</v>
      </c>
      <c r="D8" s="49" t="s">
        <v>22</v>
      </c>
      <c r="E8" s="48">
        <v>12</v>
      </c>
      <c r="F8" s="48">
        <v>0</v>
      </c>
      <c r="G8" s="48" t="s">
        <v>24</v>
      </c>
      <c r="H8" s="48">
        <v>120</v>
      </c>
      <c r="I8" s="38">
        <f>730422+30904.6</f>
        <v>761326.6</v>
      </c>
      <c r="J8" s="38"/>
    </row>
    <row r="9" spans="1:10" s="25" customFormat="1" ht="58.5" customHeight="1" x14ac:dyDescent="0.2">
      <c r="A9" s="43">
        <v>379</v>
      </c>
      <c r="B9" s="75" t="s">
        <v>71</v>
      </c>
      <c r="C9" s="44" t="s">
        <v>23</v>
      </c>
      <c r="D9" s="44" t="s">
        <v>35</v>
      </c>
      <c r="E9" s="43"/>
      <c r="F9" s="43"/>
      <c r="G9" s="43"/>
      <c r="H9" s="43"/>
      <c r="I9" s="50">
        <f>I10+I14</f>
        <v>1679900</v>
      </c>
      <c r="J9" s="45"/>
    </row>
    <row r="10" spans="1:10" s="26" customFormat="1" ht="50.25" customHeight="1" x14ac:dyDescent="0.25">
      <c r="A10" s="46">
        <v>379</v>
      </c>
      <c r="B10" s="114" t="s">
        <v>91</v>
      </c>
      <c r="C10" s="47" t="s">
        <v>23</v>
      </c>
      <c r="D10" s="47" t="s">
        <v>35</v>
      </c>
      <c r="E10" s="46">
        <v>12</v>
      </c>
      <c r="F10" s="46">
        <v>0</v>
      </c>
      <c r="G10" s="46" t="s">
        <v>24</v>
      </c>
      <c r="H10" s="46"/>
      <c r="I10" s="51">
        <f>SUM(I11:I13)</f>
        <v>1679900</v>
      </c>
      <c r="J10" s="39"/>
    </row>
    <row r="11" spans="1:10" s="26" customFormat="1" ht="24.75" customHeight="1" x14ac:dyDescent="0.25">
      <c r="A11" s="48">
        <v>379</v>
      </c>
      <c r="B11" s="68" t="s">
        <v>37</v>
      </c>
      <c r="C11" s="49" t="s">
        <v>23</v>
      </c>
      <c r="D11" s="49" t="s">
        <v>35</v>
      </c>
      <c r="E11" s="48">
        <v>12</v>
      </c>
      <c r="F11" s="48">
        <v>0</v>
      </c>
      <c r="G11" s="48" t="s">
        <v>24</v>
      </c>
      <c r="H11" s="48">
        <v>120</v>
      </c>
      <c r="I11" s="38">
        <f>1150000+347000</f>
        <v>1497000</v>
      </c>
      <c r="J11" s="38"/>
    </row>
    <row r="12" spans="1:10" s="19" customFormat="1" ht="23.25" customHeight="1" x14ac:dyDescent="0.25">
      <c r="A12" s="52">
        <v>379</v>
      </c>
      <c r="B12" s="68" t="s">
        <v>36</v>
      </c>
      <c r="C12" s="53" t="s">
        <v>23</v>
      </c>
      <c r="D12" s="53" t="s">
        <v>35</v>
      </c>
      <c r="E12" s="53" t="s">
        <v>85</v>
      </c>
      <c r="F12" s="52">
        <v>0</v>
      </c>
      <c r="G12" s="53" t="s">
        <v>24</v>
      </c>
      <c r="H12" s="52">
        <v>240</v>
      </c>
      <c r="I12" s="54">
        <v>182900</v>
      </c>
      <c r="J12" s="54"/>
    </row>
    <row r="13" spans="1:10" s="26" customFormat="1" ht="15.75" hidden="1" customHeight="1" x14ac:dyDescent="0.25">
      <c r="A13" s="48">
        <v>379</v>
      </c>
      <c r="B13" s="68" t="s">
        <v>38</v>
      </c>
      <c r="C13" s="49" t="s">
        <v>23</v>
      </c>
      <c r="D13" s="49" t="s">
        <v>35</v>
      </c>
      <c r="E13" s="48">
        <v>12</v>
      </c>
      <c r="F13" s="48">
        <v>0</v>
      </c>
      <c r="G13" s="48" t="s">
        <v>24</v>
      </c>
      <c r="H13" s="48">
        <v>850</v>
      </c>
      <c r="I13" s="38"/>
      <c r="J13" s="38"/>
    </row>
    <row r="14" spans="1:10" s="26" customFormat="1" ht="60.75" hidden="1" customHeight="1" x14ac:dyDescent="0.25">
      <c r="A14" s="46">
        <v>379</v>
      </c>
      <c r="B14" s="114" t="s">
        <v>92</v>
      </c>
      <c r="C14" s="47" t="s">
        <v>23</v>
      </c>
      <c r="D14" s="47" t="s">
        <v>35</v>
      </c>
      <c r="E14" s="46">
        <v>13</v>
      </c>
      <c r="F14" s="46">
        <v>0</v>
      </c>
      <c r="G14" s="46" t="s">
        <v>24</v>
      </c>
      <c r="H14" s="46"/>
      <c r="I14" s="51">
        <f>I15</f>
        <v>0</v>
      </c>
      <c r="J14" s="39"/>
    </row>
    <row r="15" spans="1:10" s="19" customFormat="1" ht="24.75" hidden="1" customHeight="1" x14ac:dyDescent="0.25">
      <c r="A15" s="52">
        <v>379</v>
      </c>
      <c r="B15" s="68" t="s">
        <v>36</v>
      </c>
      <c r="C15" s="53" t="s">
        <v>23</v>
      </c>
      <c r="D15" s="53" t="s">
        <v>35</v>
      </c>
      <c r="E15" s="53" t="s">
        <v>43</v>
      </c>
      <c r="F15" s="52">
        <v>0</v>
      </c>
      <c r="G15" s="53" t="s">
        <v>24</v>
      </c>
      <c r="H15" s="52">
        <v>240</v>
      </c>
      <c r="I15" s="54"/>
      <c r="J15" s="54"/>
    </row>
    <row r="16" spans="1:10" s="25" customFormat="1" ht="15.75" customHeight="1" x14ac:dyDescent="0.2">
      <c r="A16" s="43">
        <v>379</v>
      </c>
      <c r="B16" s="69" t="s">
        <v>39</v>
      </c>
      <c r="C16" s="44" t="s">
        <v>23</v>
      </c>
      <c r="D16" s="44" t="s">
        <v>40</v>
      </c>
      <c r="E16" s="43"/>
      <c r="F16" s="43"/>
      <c r="G16" s="43"/>
      <c r="H16" s="43"/>
      <c r="I16" s="45">
        <f>I17</f>
        <v>5000</v>
      </c>
      <c r="J16" s="45"/>
    </row>
    <row r="17" spans="1:10" s="26" customFormat="1" ht="27" customHeight="1" x14ac:dyDescent="0.25">
      <c r="A17" s="46">
        <v>379</v>
      </c>
      <c r="B17" s="67" t="s">
        <v>33</v>
      </c>
      <c r="C17" s="47" t="s">
        <v>23</v>
      </c>
      <c r="D17" s="47" t="s">
        <v>40</v>
      </c>
      <c r="E17" s="46">
        <v>99</v>
      </c>
      <c r="F17" s="46">
        <v>0</v>
      </c>
      <c r="G17" s="46" t="s">
        <v>24</v>
      </c>
      <c r="H17" s="46"/>
      <c r="I17" s="39">
        <f>I18</f>
        <v>5000</v>
      </c>
      <c r="J17" s="39"/>
    </row>
    <row r="18" spans="1:10" s="26" customFormat="1" ht="15.75" customHeight="1" x14ac:dyDescent="0.25">
      <c r="A18" s="48">
        <v>379</v>
      </c>
      <c r="B18" s="68" t="s">
        <v>41</v>
      </c>
      <c r="C18" s="49" t="s">
        <v>23</v>
      </c>
      <c r="D18" s="49" t="s">
        <v>40</v>
      </c>
      <c r="E18" s="48">
        <v>99</v>
      </c>
      <c r="F18" s="48">
        <v>0</v>
      </c>
      <c r="G18" s="48" t="s">
        <v>24</v>
      </c>
      <c r="H18" s="48">
        <v>870</v>
      </c>
      <c r="I18" s="38">
        <v>5000</v>
      </c>
      <c r="J18" s="38"/>
    </row>
    <row r="19" spans="1:10" s="25" customFormat="1" ht="15.75" customHeight="1" x14ac:dyDescent="0.2">
      <c r="A19" s="43">
        <v>379</v>
      </c>
      <c r="B19" s="70" t="s">
        <v>42</v>
      </c>
      <c r="C19" s="44" t="s">
        <v>23</v>
      </c>
      <c r="D19" s="44" t="s">
        <v>43</v>
      </c>
      <c r="E19" s="43"/>
      <c r="F19" s="43"/>
      <c r="G19" s="43"/>
      <c r="H19" s="43"/>
      <c r="I19" s="45">
        <f>I20+I22</f>
        <v>92900</v>
      </c>
      <c r="J19" s="45">
        <f>J20+J22</f>
        <v>0</v>
      </c>
    </row>
    <row r="20" spans="1:10" s="26" customFormat="1" ht="46.5" customHeight="1" x14ac:dyDescent="0.25">
      <c r="A20" s="46">
        <v>379</v>
      </c>
      <c r="B20" s="114" t="s">
        <v>93</v>
      </c>
      <c r="C20" s="47" t="s">
        <v>23</v>
      </c>
      <c r="D20" s="47" t="s">
        <v>43</v>
      </c>
      <c r="E20" s="47" t="s">
        <v>44</v>
      </c>
      <c r="F20" s="46">
        <v>0</v>
      </c>
      <c r="G20" s="46" t="s">
        <v>24</v>
      </c>
      <c r="H20" s="46"/>
      <c r="I20" s="39">
        <f>SUM(I21:I21)</f>
        <v>30000</v>
      </c>
      <c r="J20" s="39">
        <f>SUM(J21:J21)</f>
        <v>0</v>
      </c>
    </row>
    <row r="21" spans="1:10" s="26" customFormat="1" ht="21.75" customHeight="1" x14ac:dyDescent="0.25">
      <c r="A21" s="48">
        <v>379</v>
      </c>
      <c r="B21" s="68" t="s">
        <v>36</v>
      </c>
      <c r="C21" s="49" t="s">
        <v>23</v>
      </c>
      <c r="D21" s="49" t="s">
        <v>43</v>
      </c>
      <c r="E21" s="49" t="s">
        <v>44</v>
      </c>
      <c r="F21" s="48">
        <v>0</v>
      </c>
      <c r="G21" s="48" t="s">
        <v>24</v>
      </c>
      <c r="H21" s="48">
        <v>240</v>
      </c>
      <c r="I21" s="54">
        <v>30000</v>
      </c>
      <c r="J21" s="38"/>
    </row>
    <row r="22" spans="1:10" s="19" customFormat="1" ht="51" customHeight="1" x14ac:dyDescent="0.25">
      <c r="A22" s="55">
        <v>379</v>
      </c>
      <c r="B22" s="114" t="s">
        <v>91</v>
      </c>
      <c r="C22" s="56" t="s">
        <v>23</v>
      </c>
      <c r="D22" s="56" t="s">
        <v>43</v>
      </c>
      <c r="E22" s="56" t="s">
        <v>85</v>
      </c>
      <c r="F22" s="55">
        <v>0</v>
      </c>
      <c r="G22" s="56" t="s">
        <v>24</v>
      </c>
      <c r="H22" s="55"/>
      <c r="I22" s="51">
        <f>I23</f>
        <v>62900</v>
      </c>
      <c r="J22" s="51">
        <f>J23</f>
        <v>0</v>
      </c>
    </row>
    <row r="23" spans="1:10" s="19" customFormat="1" ht="24.75" customHeight="1" x14ac:dyDescent="0.25">
      <c r="A23" s="52">
        <v>379</v>
      </c>
      <c r="B23" s="68" t="s">
        <v>36</v>
      </c>
      <c r="C23" s="53" t="s">
        <v>23</v>
      </c>
      <c r="D23" s="53" t="s">
        <v>43</v>
      </c>
      <c r="E23" s="53" t="s">
        <v>85</v>
      </c>
      <c r="F23" s="52">
        <v>0</v>
      </c>
      <c r="G23" s="53" t="s">
        <v>24</v>
      </c>
      <c r="H23" s="52">
        <v>240</v>
      </c>
      <c r="I23" s="54">
        <v>62900</v>
      </c>
      <c r="J23" s="54"/>
    </row>
    <row r="24" spans="1:10" s="26" customFormat="1" ht="15.75" customHeight="1" x14ac:dyDescent="0.25">
      <c r="A24" s="43">
        <v>379</v>
      </c>
      <c r="B24" s="72" t="s">
        <v>83</v>
      </c>
      <c r="C24" s="44" t="s">
        <v>22</v>
      </c>
      <c r="D24" s="44" t="s">
        <v>46</v>
      </c>
      <c r="E24" s="44"/>
      <c r="F24" s="43"/>
      <c r="G24" s="43"/>
      <c r="H24" s="43"/>
      <c r="I24" s="45">
        <f>I25</f>
        <v>137760</v>
      </c>
      <c r="J24" s="45">
        <f>J25</f>
        <v>137760</v>
      </c>
    </row>
    <row r="25" spans="1:10" s="26" customFormat="1" ht="48" customHeight="1" x14ac:dyDescent="0.25">
      <c r="A25" s="57">
        <v>379</v>
      </c>
      <c r="B25" s="114" t="s">
        <v>91</v>
      </c>
      <c r="C25" s="58" t="s">
        <v>22</v>
      </c>
      <c r="D25" s="58" t="s">
        <v>46</v>
      </c>
      <c r="E25" s="115" t="s">
        <v>85</v>
      </c>
      <c r="F25" s="57">
        <v>0</v>
      </c>
      <c r="G25" s="58" t="s">
        <v>24</v>
      </c>
      <c r="H25" s="57"/>
      <c r="I25" s="59">
        <f>I26+I27</f>
        <v>137760</v>
      </c>
      <c r="J25" s="59">
        <f>J26+J27</f>
        <v>137760</v>
      </c>
    </row>
    <row r="26" spans="1:10" s="26" customFormat="1" ht="24.75" customHeight="1" x14ac:dyDescent="0.25">
      <c r="A26" s="48">
        <v>379</v>
      </c>
      <c r="B26" s="63" t="s">
        <v>34</v>
      </c>
      <c r="C26" s="49" t="s">
        <v>22</v>
      </c>
      <c r="D26" s="49" t="s">
        <v>46</v>
      </c>
      <c r="E26" s="116" t="s">
        <v>85</v>
      </c>
      <c r="F26" s="48">
        <v>0</v>
      </c>
      <c r="G26" s="49" t="s">
        <v>24</v>
      </c>
      <c r="H26" s="48">
        <v>120</v>
      </c>
      <c r="I26" s="38">
        <f>99360.2+30006.78</f>
        <v>129366.98</v>
      </c>
      <c r="J26" s="38">
        <f>99360.2+30006.78</f>
        <v>129366.98</v>
      </c>
    </row>
    <row r="27" spans="1:10" s="26" customFormat="1" ht="24.75" customHeight="1" x14ac:dyDescent="0.25">
      <c r="A27" s="48">
        <v>379</v>
      </c>
      <c r="B27" s="62" t="s">
        <v>36</v>
      </c>
      <c r="C27" s="49" t="s">
        <v>22</v>
      </c>
      <c r="D27" s="49" t="s">
        <v>46</v>
      </c>
      <c r="E27" s="116" t="s">
        <v>85</v>
      </c>
      <c r="F27" s="48">
        <v>0</v>
      </c>
      <c r="G27" s="49" t="s">
        <v>24</v>
      </c>
      <c r="H27" s="48">
        <v>240</v>
      </c>
      <c r="I27" s="38">
        <v>8393.02</v>
      </c>
      <c r="J27" s="38">
        <v>8393.02</v>
      </c>
    </row>
    <row r="28" spans="1:10" s="25" customFormat="1" ht="35.25" customHeight="1" x14ac:dyDescent="0.2">
      <c r="A28" s="43">
        <v>379</v>
      </c>
      <c r="B28" s="70" t="s">
        <v>95</v>
      </c>
      <c r="C28" s="44" t="s">
        <v>46</v>
      </c>
      <c r="D28" s="44" t="s">
        <v>53</v>
      </c>
      <c r="E28" s="44"/>
      <c r="F28" s="43"/>
      <c r="G28" s="43"/>
      <c r="H28" s="43"/>
      <c r="I28" s="45">
        <f>I29</f>
        <v>56000</v>
      </c>
      <c r="J28" s="45">
        <f>J29</f>
        <v>0</v>
      </c>
    </row>
    <row r="29" spans="1:10" s="26" customFormat="1" ht="50.25" customHeight="1" x14ac:dyDescent="0.25">
      <c r="A29" s="46">
        <v>379</v>
      </c>
      <c r="B29" s="114" t="s">
        <v>94</v>
      </c>
      <c r="C29" s="47" t="s">
        <v>46</v>
      </c>
      <c r="D29" s="117" t="s">
        <v>53</v>
      </c>
      <c r="E29" s="47" t="s">
        <v>48</v>
      </c>
      <c r="F29" s="46">
        <v>0</v>
      </c>
      <c r="G29" s="47" t="s">
        <v>24</v>
      </c>
      <c r="H29" s="46"/>
      <c r="I29" s="39">
        <f>I31+I30</f>
        <v>56000</v>
      </c>
      <c r="J29" s="39">
        <f>J31</f>
        <v>0</v>
      </c>
    </row>
    <row r="30" spans="1:10" s="26" customFormat="1" ht="50.25" customHeight="1" x14ac:dyDescent="0.25">
      <c r="A30" s="48">
        <v>379</v>
      </c>
      <c r="B30" s="62" t="s">
        <v>36</v>
      </c>
      <c r="C30" s="116" t="s">
        <v>46</v>
      </c>
      <c r="D30" s="116" t="s">
        <v>53</v>
      </c>
      <c r="E30" s="116" t="s">
        <v>48</v>
      </c>
      <c r="F30" s="48">
        <v>0</v>
      </c>
      <c r="G30" s="49" t="s">
        <v>24</v>
      </c>
      <c r="H30" s="48">
        <v>240</v>
      </c>
      <c r="I30" s="38">
        <v>51000</v>
      </c>
      <c r="J30" s="123"/>
    </row>
    <row r="31" spans="1:10" s="26" customFormat="1" ht="26.25" customHeight="1" x14ac:dyDescent="0.25">
      <c r="A31" s="48">
        <v>379</v>
      </c>
      <c r="B31" s="68" t="s">
        <v>38</v>
      </c>
      <c r="C31" s="49" t="s">
        <v>46</v>
      </c>
      <c r="D31" s="116" t="s">
        <v>53</v>
      </c>
      <c r="E31" s="49" t="s">
        <v>48</v>
      </c>
      <c r="F31" s="48">
        <v>0</v>
      </c>
      <c r="G31" s="49" t="s">
        <v>24</v>
      </c>
      <c r="H31" s="48">
        <v>850</v>
      </c>
      <c r="I31" s="38">
        <v>5000</v>
      </c>
      <c r="J31" s="38"/>
    </row>
    <row r="32" spans="1:10" s="27" customFormat="1" ht="24.75" customHeight="1" x14ac:dyDescent="0.2">
      <c r="A32" s="60">
        <v>379</v>
      </c>
      <c r="B32" s="73" t="s">
        <v>84</v>
      </c>
      <c r="C32" s="61" t="s">
        <v>46</v>
      </c>
      <c r="D32" s="61" t="s">
        <v>56</v>
      </c>
      <c r="E32" s="61"/>
      <c r="F32" s="60"/>
      <c r="G32" s="61"/>
      <c r="H32" s="60"/>
      <c r="I32" s="50">
        <f>I33</f>
        <v>2000</v>
      </c>
      <c r="J32" s="50"/>
    </row>
    <row r="33" spans="1:10" s="7" customFormat="1" ht="73.5" customHeight="1" x14ac:dyDescent="0.25">
      <c r="A33" s="55">
        <v>379</v>
      </c>
      <c r="B33" s="114" t="s">
        <v>96</v>
      </c>
      <c r="C33" s="56" t="s">
        <v>46</v>
      </c>
      <c r="D33" s="56" t="s">
        <v>56</v>
      </c>
      <c r="E33" s="56" t="s">
        <v>72</v>
      </c>
      <c r="F33" s="55">
        <v>0</v>
      </c>
      <c r="G33" s="56" t="s">
        <v>24</v>
      </c>
      <c r="H33" s="55"/>
      <c r="I33" s="51">
        <f>I34</f>
        <v>2000</v>
      </c>
      <c r="J33" s="51"/>
    </row>
    <row r="34" spans="1:10" s="7" customFormat="1" ht="33" customHeight="1" x14ac:dyDescent="0.25">
      <c r="A34" s="52">
        <v>379</v>
      </c>
      <c r="B34" s="68" t="s">
        <v>36</v>
      </c>
      <c r="C34" s="53" t="s">
        <v>46</v>
      </c>
      <c r="D34" s="53" t="s">
        <v>56</v>
      </c>
      <c r="E34" s="53" t="s">
        <v>72</v>
      </c>
      <c r="F34" s="52">
        <v>0</v>
      </c>
      <c r="G34" s="53" t="s">
        <v>24</v>
      </c>
      <c r="H34" s="52">
        <v>240</v>
      </c>
      <c r="I34" s="54">
        <v>2000</v>
      </c>
      <c r="J34" s="54"/>
    </row>
    <row r="35" spans="1:10" s="25" customFormat="1" ht="20.25" customHeight="1" x14ac:dyDescent="0.2">
      <c r="A35" s="43">
        <v>379</v>
      </c>
      <c r="B35" s="70" t="s">
        <v>50</v>
      </c>
      <c r="C35" s="44" t="s">
        <v>35</v>
      </c>
      <c r="D35" s="44" t="s">
        <v>47</v>
      </c>
      <c r="E35" s="44"/>
      <c r="F35" s="43"/>
      <c r="G35" s="43"/>
      <c r="H35" s="43"/>
      <c r="I35" s="45">
        <f>I36</f>
        <v>1503880.53</v>
      </c>
      <c r="J35" s="45">
        <f>J36</f>
        <v>0</v>
      </c>
    </row>
    <row r="36" spans="1:10" s="26" customFormat="1" ht="61.5" customHeight="1" x14ac:dyDescent="0.25">
      <c r="A36" s="46">
        <v>379</v>
      </c>
      <c r="B36" s="118" t="s">
        <v>106</v>
      </c>
      <c r="C36" s="47" t="s">
        <v>35</v>
      </c>
      <c r="D36" s="47" t="s">
        <v>47</v>
      </c>
      <c r="E36" s="47" t="s">
        <v>22</v>
      </c>
      <c r="F36" s="46">
        <v>0</v>
      </c>
      <c r="G36" s="47" t="s">
        <v>24</v>
      </c>
      <c r="H36" s="46"/>
      <c r="I36" s="39">
        <f>I37</f>
        <v>1503880.53</v>
      </c>
      <c r="J36" s="39">
        <f>J37</f>
        <v>0</v>
      </c>
    </row>
    <row r="37" spans="1:10" s="26" customFormat="1" ht="36" customHeight="1" x14ac:dyDescent="0.25">
      <c r="A37" s="48">
        <v>379</v>
      </c>
      <c r="B37" s="68" t="s">
        <v>36</v>
      </c>
      <c r="C37" s="49" t="s">
        <v>35</v>
      </c>
      <c r="D37" s="49" t="s">
        <v>47</v>
      </c>
      <c r="E37" s="49" t="s">
        <v>22</v>
      </c>
      <c r="F37" s="48">
        <v>0</v>
      </c>
      <c r="G37" s="49" t="s">
        <v>24</v>
      </c>
      <c r="H37" s="48">
        <v>240</v>
      </c>
      <c r="I37" s="38">
        <f>1295000+208880.53</f>
        <v>1503880.53</v>
      </c>
      <c r="J37" s="38"/>
    </row>
    <row r="38" spans="1:10" s="25" customFormat="1" ht="26.25" hidden="1" customHeight="1" x14ac:dyDescent="0.2">
      <c r="A38" s="43">
        <v>379</v>
      </c>
      <c r="B38" s="70" t="s">
        <v>86</v>
      </c>
      <c r="C38" s="44" t="s">
        <v>35</v>
      </c>
      <c r="D38" s="44" t="s">
        <v>85</v>
      </c>
      <c r="E38" s="44"/>
      <c r="F38" s="43"/>
      <c r="G38" s="43"/>
      <c r="H38" s="43"/>
      <c r="I38" s="45">
        <f>I39</f>
        <v>0</v>
      </c>
      <c r="J38" s="45">
        <f>J39</f>
        <v>0</v>
      </c>
    </row>
    <row r="39" spans="1:10" s="26" customFormat="1" ht="55.5" hidden="1" customHeight="1" x14ac:dyDescent="0.25">
      <c r="A39" s="46">
        <v>379</v>
      </c>
      <c r="B39" s="71" t="s">
        <v>107</v>
      </c>
      <c r="C39" s="47" t="s">
        <v>35</v>
      </c>
      <c r="D39" s="47" t="s">
        <v>85</v>
      </c>
      <c r="E39" s="47" t="s">
        <v>56</v>
      </c>
      <c r="F39" s="46">
        <v>0</v>
      </c>
      <c r="G39" s="47" t="s">
        <v>24</v>
      </c>
      <c r="H39" s="46"/>
      <c r="I39" s="39">
        <f>I40</f>
        <v>0</v>
      </c>
      <c r="J39" s="39">
        <f>J40</f>
        <v>0</v>
      </c>
    </row>
    <row r="40" spans="1:10" s="26" customFormat="1" ht="21" hidden="1" customHeight="1" x14ac:dyDescent="0.25">
      <c r="A40" s="48">
        <v>379</v>
      </c>
      <c r="B40" s="68" t="s">
        <v>36</v>
      </c>
      <c r="C40" s="49" t="s">
        <v>35</v>
      </c>
      <c r="D40" s="49" t="s">
        <v>85</v>
      </c>
      <c r="E40" s="49" t="s">
        <v>56</v>
      </c>
      <c r="F40" s="48">
        <v>0</v>
      </c>
      <c r="G40" s="49" t="s">
        <v>24</v>
      </c>
      <c r="H40" s="48">
        <v>240</v>
      </c>
      <c r="I40" s="38"/>
      <c r="J40" s="38"/>
    </row>
    <row r="41" spans="1:10" s="25" customFormat="1" ht="27" hidden="1" customHeight="1" x14ac:dyDescent="0.2">
      <c r="A41" s="43">
        <v>379</v>
      </c>
      <c r="B41" s="70" t="s">
        <v>111</v>
      </c>
      <c r="C41" s="44" t="s">
        <v>49</v>
      </c>
      <c r="D41" s="44" t="s">
        <v>23</v>
      </c>
      <c r="E41" s="44"/>
      <c r="F41" s="43"/>
      <c r="G41" s="43"/>
      <c r="H41" s="43"/>
      <c r="I41" s="40">
        <f>I42</f>
        <v>0</v>
      </c>
      <c r="J41" s="40">
        <f>J42</f>
        <v>0</v>
      </c>
    </row>
    <row r="42" spans="1:10" s="26" customFormat="1" ht="46.5" hidden="1" customHeight="1" x14ac:dyDescent="0.25">
      <c r="A42" s="46">
        <v>379</v>
      </c>
      <c r="B42" s="114" t="s">
        <v>112</v>
      </c>
      <c r="C42" s="47" t="s">
        <v>49</v>
      </c>
      <c r="D42" s="117" t="s">
        <v>23</v>
      </c>
      <c r="E42" s="117" t="s">
        <v>113</v>
      </c>
      <c r="F42" s="46">
        <v>0</v>
      </c>
      <c r="G42" s="47" t="s">
        <v>24</v>
      </c>
      <c r="H42" s="46"/>
      <c r="I42" s="39">
        <f>I43</f>
        <v>0</v>
      </c>
      <c r="J42" s="39">
        <f>J43</f>
        <v>0</v>
      </c>
    </row>
    <row r="43" spans="1:10" s="26" customFormat="1" ht="30" hidden="1" customHeight="1" x14ac:dyDescent="0.25">
      <c r="A43" s="48">
        <v>379</v>
      </c>
      <c r="B43" s="68" t="s">
        <v>36</v>
      </c>
      <c r="C43" s="49" t="s">
        <v>49</v>
      </c>
      <c r="D43" s="116" t="s">
        <v>23</v>
      </c>
      <c r="E43" s="116" t="s">
        <v>113</v>
      </c>
      <c r="F43" s="48">
        <v>0</v>
      </c>
      <c r="G43" s="49" t="s">
        <v>24</v>
      </c>
      <c r="H43" s="48">
        <v>412</v>
      </c>
      <c r="I43" s="38"/>
      <c r="J43" s="38"/>
    </row>
    <row r="44" spans="1:10" s="25" customFormat="1" ht="15.75" customHeight="1" x14ac:dyDescent="0.2">
      <c r="A44" s="43">
        <v>379</v>
      </c>
      <c r="B44" s="70" t="s">
        <v>51</v>
      </c>
      <c r="C44" s="44" t="s">
        <v>49</v>
      </c>
      <c r="D44" s="44" t="s">
        <v>46</v>
      </c>
      <c r="E44" s="44"/>
      <c r="F44" s="43"/>
      <c r="G44" s="43"/>
      <c r="H44" s="43"/>
      <c r="I44" s="40">
        <f>I45</f>
        <v>942400</v>
      </c>
      <c r="J44" s="40">
        <f>J45</f>
        <v>0</v>
      </c>
    </row>
    <row r="45" spans="1:10" s="26" customFormat="1" ht="38.25" customHeight="1" x14ac:dyDescent="0.25">
      <c r="A45" s="46">
        <v>379</v>
      </c>
      <c r="B45" s="118" t="s">
        <v>102</v>
      </c>
      <c r="C45" s="47" t="s">
        <v>49</v>
      </c>
      <c r="D45" s="47" t="s">
        <v>46</v>
      </c>
      <c r="E45" s="47" t="s">
        <v>23</v>
      </c>
      <c r="F45" s="46">
        <v>0</v>
      </c>
      <c r="G45" s="47" t="s">
        <v>24</v>
      </c>
      <c r="H45" s="46"/>
      <c r="I45" s="39">
        <f>I46</f>
        <v>942400</v>
      </c>
      <c r="J45" s="39">
        <f>J46</f>
        <v>0</v>
      </c>
    </row>
    <row r="46" spans="1:10" s="26" customFormat="1" ht="24" customHeight="1" x14ac:dyDescent="0.25">
      <c r="A46" s="48">
        <v>379</v>
      </c>
      <c r="B46" s="68" t="s">
        <v>36</v>
      </c>
      <c r="C46" s="49" t="s">
        <v>49</v>
      </c>
      <c r="D46" s="49" t="s">
        <v>46</v>
      </c>
      <c r="E46" s="49" t="s">
        <v>23</v>
      </c>
      <c r="F46" s="48">
        <v>0</v>
      </c>
      <c r="G46" s="49" t="s">
        <v>24</v>
      </c>
      <c r="H46" s="48">
        <v>240</v>
      </c>
      <c r="I46" s="38">
        <v>942400</v>
      </c>
      <c r="J46" s="38"/>
    </row>
    <row r="47" spans="1:10" s="26" customFormat="1" ht="24.75" hidden="1" customHeight="1" x14ac:dyDescent="0.25">
      <c r="A47" s="43">
        <v>379</v>
      </c>
      <c r="B47" s="72" t="s">
        <v>87</v>
      </c>
      <c r="C47" s="44" t="s">
        <v>48</v>
      </c>
      <c r="D47" s="44" t="s">
        <v>46</v>
      </c>
      <c r="E47" s="44"/>
      <c r="F47" s="43"/>
      <c r="G47" s="43"/>
      <c r="H47" s="43"/>
      <c r="I47" s="40">
        <f>I48</f>
        <v>0</v>
      </c>
      <c r="J47" s="40">
        <f>J48</f>
        <v>0</v>
      </c>
    </row>
    <row r="48" spans="1:10" s="26" customFormat="1" ht="62.25" hidden="1" customHeight="1" x14ac:dyDescent="0.25">
      <c r="A48" s="57">
        <v>379</v>
      </c>
      <c r="B48" s="114" t="s">
        <v>97</v>
      </c>
      <c r="C48" s="58" t="s">
        <v>48</v>
      </c>
      <c r="D48" s="58" t="s">
        <v>46</v>
      </c>
      <c r="E48" s="58" t="s">
        <v>35</v>
      </c>
      <c r="F48" s="57">
        <v>0</v>
      </c>
      <c r="G48" s="58" t="s">
        <v>24</v>
      </c>
      <c r="H48" s="57"/>
      <c r="I48" s="59">
        <f>I49</f>
        <v>0</v>
      </c>
      <c r="J48" s="59">
        <f>J49</f>
        <v>0</v>
      </c>
    </row>
    <row r="49" spans="1:10" s="19" customFormat="1" ht="24.75" hidden="1" customHeight="1" x14ac:dyDescent="0.25">
      <c r="A49" s="48">
        <v>379</v>
      </c>
      <c r="B49" s="62" t="s">
        <v>36</v>
      </c>
      <c r="C49" s="49" t="s">
        <v>48</v>
      </c>
      <c r="D49" s="49" t="s">
        <v>46</v>
      </c>
      <c r="E49" s="49" t="s">
        <v>35</v>
      </c>
      <c r="F49" s="48">
        <v>0</v>
      </c>
      <c r="G49" s="49" t="s">
        <v>24</v>
      </c>
      <c r="H49" s="48">
        <v>240</v>
      </c>
      <c r="I49" s="38"/>
      <c r="J49" s="54"/>
    </row>
    <row r="50" spans="1:10" s="26" customFormat="1" ht="15.75" customHeight="1" x14ac:dyDescent="0.25">
      <c r="A50" s="43">
        <v>379</v>
      </c>
      <c r="B50" s="70" t="s">
        <v>52</v>
      </c>
      <c r="C50" s="44" t="s">
        <v>53</v>
      </c>
      <c r="D50" s="44" t="s">
        <v>23</v>
      </c>
      <c r="E50" s="44"/>
      <c r="F50" s="43"/>
      <c r="G50" s="43"/>
      <c r="H50" s="43"/>
      <c r="I50" s="45">
        <f>I51</f>
        <v>15000</v>
      </c>
      <c r="J50" s="45"/>
    </row>
    <row r="51" spans="1:10" s="26" customFormat="1" ht="15.75" customHeight="1" x14ac:dyDescent="0.25">
      <c r="A51" s="46">
        <v>379</v>
      </c>
      <c r="B51" s="67" t="s">
        <v>54</v>
      </c>
      <c r="C51" s="47" t="s">
        <v>53</v>
      </c>
      <c r="D51" s="47" t="s">
        <v>23</v>
      </c>
      <c r="E51" s="47" t="s">
        <v>45</v>
      </c>
      <c r="F51" s="46">
        <v>0</v>
      </c>
      <c r="G51" s="47" t="s">
        <v>24</v>
      </c>
      <c r="H51" s="46"/>
      <c r="I51" s="39">
        <f>I52</f>
        <v>15000</v>
      </c>
      <c r="J51" s="39"/>
    </row>
    <row r="52" spans="1:10" s="26" customFormat="1" ht="24.75" customHeight="1" x14ac:dyDescent="0.25">
      <c r="A52" s="48">
        <v>379</v>
      </c>
      <c r="B52" s="68" t="s">
        <v>55</v>
      </c>
      <c r="C52" s="49" t="s">
        <v>53</v>
      </c>
      <c r="D52" s="49" t="s">
        <v>23</v>
      </c>
      <c r="E52" s="49" t="s">
        <v>45</v>
      </c>
      <c r="F52" s="48">
        <v>0</v>
      </c>
      <c r="G52" s="49" t="s">
        <v>24</v>
      </c>
      <c r="H52" s="48">
        <v>310</v>
      </c>
      <c r="I52" s="38">
        <v>15000</v>
      </c>
      <c r="J52" s="38"/>
    </row>
    <row r="53" spans="1:10" s="25" customFormat="1" ht="15.75" customHeight="1" x14ac:dyDescent="0.2">
      <c r="A53" s="43">
        <v>379</v>
      </c>
      <c r="B53" s="70" t="s">
        <v>88</v>
      </c>
      <c r="C53" s="44" t="s">
        <v>40</v>
      </c>
      <c r="D53" s="44" t="s">
        <v>23</v>
      </c>
      <c r="E53" s="44"/>
      <c r="F53" s="43"/>
      <c r="G53" s="43"/>
      <c r="H53" s="43"/>
      <c r="I53" s="45">
        <f>I54</f>
        <v>42200</v>
      </c>
      <c r="J53" s="45"/>
    </row>
    <row r="54" spans="1:10" s="26" customFormat="1" ht="48.75" customHeight="1" x14ac:dyDescent="0.25">
      <c r="A54" s="46">
        <v>379</v>
      </c>
      <c r="B54" s="67" t="s">
        <v>103</v>
      </c>
      <c r="C54" s="47" t="s">
        <v>40</v>
      </c>
      <c r="D54" s="47" t="s">
        <v>23</v>
      </c>
      <c r="E54" s="47" t="s">
        <v>47</v>
      </c>
      <c r="F54" s="46">
        <v>0</v>
      </c>
      <c r="G54" s="47" t="s">
        <v>24</v>
      </c>
      <c r="H54" s="46"/>
      <c r="I54" s="39">
        <f>I55</f>
        <v>42200</v>
      </c>
      <c r="J54" s="39"/>
    </row>
    <row r="55" spans="1:10" s="19" customFormat="1" ht="24.75" customHeight="1" x14ac:dyDescent="0.25">
      <c r="A55" s="48">
        <v>379</v>
      </c>
      <c r="B55" s="62" t="s">
        <v>36</v>
      </c>
      <c r="C55" s="49" t="s">
        <v>40</v>
      </c>
      <c r="D55" s="49" t="s">
        <v>23</v>
      </c>
      <c r="E55" s="49" t="s">
        <v>47</v>
      </c>
      <c r="F55" s="48">
        <v>0</v>
      </c>
      <c r="G55" s="49" t="s">
        <v>24</v>
      </c>
      <c r="H55" s="48">
        <v>240</v>
      </c>
      <c r="I55" s="38">
        <v>42200</v>
      </c>
      <c r="J55" s="54"/>
    </row>
    <row r="56" spans="1:10" s="25" customFormat="1" ht="24" customHeight="1" x14ac:dyDescent="0.2">
      <c r="A56" s="43">
        <v>379</v>
      </c>
      <c r="B56" s="120" t="s">
        <v>98</v>
      </c>
      <c r="C56" s="44" t="s">
        <v>56</v>
      </c>
      <c r="D56" s="44" t="s">
        <v>46</v>
      </c>
      <c r="E56" s="44"/>
      <c r="F56" s="43"/>
      <c r="G56" s="43"/>
      <c r="H56" s="43"/>
      <c r="I56" s="45">
        <f>I57+I59+I61+I67+I63+I65</f>
        <v>10383395</v>
      </c>
      <c r="J56" s="45">
        <f>J57+J67</f>
        <v>7771852.7800000003</v>
      </c>
    </row>
    <row r="57" spans="1:10" s="26" customFormat="1" ht="37.5" hidden="1" customHeight="1" x14ac:dyDescent="0.25">
      <c r="A57" s="46">
        <v>379</v>
      </c>
      <c r="B57" s="118" t="s">
        <v>102</v>
      </c>
      <c r="C57" s="117" t="s">
        <v>56</v>
      </c>
      <c r="D57" s="117" t="s">
        <v>46</v>
      </c>
      <c r="E57" s="117" t="s">
        <v>23</v>
      </c>
      <c r="F57" s="46">
        <v>0</v>
      </c>
      <c r="G57" s="47" t="s">
        <v>24</v>
      </c>
      <c r="H57" s="46"/>
      <c r="I57" s="39">
        <f>I58</f>
        <v>0</v>
      </c>
      <c r="J57" s="39">
        <f>J58</f>
        <v>0</v>
      </c>
    </row>
    <row r="58" spans="1:10" s="19" customFormat="1" ht="24" hidden="1" customHeight="1" x14ac:dyDescent="0.25">
      <c r="A58" s="48">
        <v>379</v>
      </c>
      <c r="B58" s="79" t="s">
        <v>57</v>
      </c>
      <c r="C58" s="116" t="s">
        <v>56</v>
      </c>
      <c r="D58" s="116" t="s">
        <v>46</v>
      </c>
      <c r="E58" s="116" t="s">
        <v>23</v>
      </c>
      <c r="F58" s="48">
        <v>0</v>
      </c>
      <c r="G58" s="49" t="s">
        <v>24</v>
      </c>
      <c r="H58" s="48">
        <v>540</v>
      </c>
      <c r="I58" s="38"/>
      <c r="J58" s="54"/>
    </row>
    <row r="59" spans="1:10" s="26" customFormat="1" ht="48" customHeight="1" x14ac:dyDescent="0.25">
      <c r="A59" s="46">
        <v>379</v>
      </c>
      <c r="B59" s="119" t="s">
        <v>104</v>
      </c>
      <c r="C59" s="117" t="s">
        <v>56</v>
      </c>
      <c r="D59" s="117" t="s">
        <v>46</v>
      </c>
      <c r="E59" s="117" t="s">
        <v>49</v>
      </c>
      <c r="F59" s="46">
        <v>0</v>
      </c>
      <c r="G59" s="47" t="s">
        <v>24</v>
      </c>
      <c r="H59" s="46"/>
      <c r="I59" s="39">
        <f>I60</f>
        <v>330896</v>
      </c>
      <c r="J59" s="39">
        <f>J60</f>
        <v>0</v>
      </c>
    </row>
    <row r="60" spans="1:10" s="19" customFormat="1" ht="24" customHeight="1" x14ac:dyDescent="0.25">
      <c r="A60" s="48">
        <v>379</v>
      </c>
      <c r="B60" s="79" t="s">
        <v>57</v>
      </c>
      <c r="C60" s="116" t="s">
        <v>56</v>
      </c>
      <c r="D60" s="116" t="s">
        <v>46</v>
      </c>
      <c r="E60" s="116" t="s">
        <v>49</v>
      </c>
      <c r="F60" s="48">
        <v>0</v>
      </c>
      <c r="G60" s="49" t="s">
        <v>24</v>
      </c>
      <c r="H60" s="48">
        <v>540</v>
      </c>
      <c r="I60" s="38">
        <f>320896+10000</f>
        <v>330896</v>
      </c>
      <c r="J60" s="54"/>
    </row>
    <row r="61" spans="1:10" s="26" customFormat="1" ht="48.75" customHeight="1" x14ac:dyDescent="0.25">
      <c r="A61" s="46">
        <v>379</v>
      </c>
      <c r="B61" s="67" t="s">
        <v>103</v>
      </c>
      <c r="C61" s="117" t="s">
        <v>56</v>
      </c>
      <c r="D61" s="117" t="s">
        <v>46</v>
      </c>
      <c r="E61" s="47" t="s">
        <v>47</v>
      </c>
      <c r="F61" s="46">
        <v>0</v>
      </c>
      <c r="G61" s="47" t="s">
        <v>24</v>
      </c>
      <c r="H61" s="46"/>
      <c r="I61" s="39">
        <f>I62</f>
        <v>153115</v>
      </c>
      <c r="J61" s="39"/>
    </row>
    <row r="62" spans="1:10" s="26" customFormat="1" ht="48.75" customHeight="1" x14ac:dyDescent="0.25">
      <c r="A62" s="48">
        <v>379</v>
      </c>
      <c r="B62" s="79" t="s">
        <v>57</v>
      </c>
      <c r="C62" s="116" t="s">
        <v>56</v>
      </c>
      <c r="D62" s="116" t="s">
        <v>46</v>
      </c>
      <c r="E62" s="49" t="s">
        <v>47</v>
      </c>
      <c r="F62" s="48">
        <v>0</v>
      </c>
      <c r="G62" s="49" t="s">
        <v>24</v>
      </c>
      <c r="H62" s="48">
        <v>540</v>
      </c>
      <c r="I62" s="38">
        <v>153115</v>
      </c>
      <c r="J62" s="54"/>
    </row>
    <row r="63" spans="1:10" s="26" customFormat="1" ht="48.75" customHeight="1" x14ac:dyDescent="0.25">
      <c r="A63" s="46">
        <v>379</v>
      </c>
      <c r="B63" s="67" t="s">
        <v>147</v>
      </c>
      <c r="C63" s="117" t="s">
        <v>56</v>
      </c>
      <c r="D63" s="117" t="s">
        <v>46</v>
      </c>
      <c r="E63" s="117" t="s">
        <v>53</v>
      </c>
      <c r="F63" s="46">
        <v>0</v>
      </c>
      <c r="G63" s="47" t="s">
        <v>24</v>
      </c>
      <c r="H63" s="46"/>
      <c r="I63" s="39">
        <f>I64</f>
        <v>10000</v>
      </c>
      <c r="J63" s="39"/>
    </row>
    <row r="64" spans="1:10" s="19" customFormat="1" ht="24.75" customHeight="1" x14ac:dyDescent="0.25">
      <c r="A64" s="48">
        <v>379</v>
      </c>
      <c r="B64" s="79" t="s">
        <v>57</v>
      </c>
      <c r="C64" s="116" t="s">
        <v>56</v>
      </c>
      <c r="D64" s="116" t="s">
        <v>46</v>
      </c>
      <c r="E64" s="116" t="s">
        <v>53</v>
      </c>
      <c r="F64" s="48">
        <v>0</v>
      </c>
      <c r="G64" s="49" t="s">
        <v>24</v>
      </c>
      <c r="H64" s="48">
        <v>540</v>
      </c>
      <c r="I64" s="38">
        <v>10000</v>
      </c>
      <c r="J64" s="54"/>
    </row>
    <row r="65" spans="1:10" s="19" customFormat="1" ht="51" customHeight="1" x14ac:dyDescent="0.25">
      <c r="A65" s="46">
        <v>379</v>
      </c>
      <c r="B65" s="114" t="s">
        <v>91</v>
      </c>
      <c r="C65" s="117" t="s">
        <v>56</v>
      </c>
      <c r="D65" s="117" t="s">
        <v>46</v>
      </c>
      <c r="E65" s="117" t="s">
        <v>85</v>
      </c>
      <c r="F65" s="46">
        <v>0</v>
      </c>
      <c r="G65" s="47" t="s">
        <v>24</v>
      </c>
      <c r="H65" s="46"/>
      <c r="I65" s="39">
        <f>I66</f>
        <v>174568</v>
      </c>
      <c r="J65" s="54"/>
    </row>
    <row r="66" spans="1:10" s="19" customFormat="1" ht="24.75" customHeight="1" x14ac:dyDescent="0.25">
      <c r="A66" s="48">
        <v>379</v>
      </c>
      <c r="B66" s="79" t="s">
        <v>57</v>
      </c>
      <c r="C66" s="116" t="s">
        <v>56</v>
      </c>
      <c r="D66" s="116" t="s">
        <v>46</v>
      </c>
      <c r="E66" s="116" t="s">
        <v>85</v>
      </c>
      <c r="F66" s="48">
        <v>0</v>
      </c>
      <c r="G66" s="49" t="s">
        <v>24</v>
      </c>
      <c r="H66" s="48">
        <v>540</v>
      </c>
      <c r="I66" s="38">
        <v>174568</v>
      </c>
      <c r="J66" s="54"/>
    </row>
    <row r="67" spans="1:10" s="26" customFormat="1" ht="48.75" customHeight="1" x14ac:dyDescent="0.25">
      <c r="A67" s="46">
        <v>379</v>
      </c>
      <c r="B67" s="114" t="s">
        <v>112</v>
      </c>
      <c r="C67" s="117" t="s">
        <v>56</v>
      </c>
      <c r="D67" s="117" t="s">
        <v>46</v>
      </c>
      <c r="E67" s="117" t="s">
        <v>113</v>
      </c>
      <c r="F67" s="46">
        <v>0</v>
      </c>
      <c r="G67" s="47" t="s">
        <v>24</v>
      </c>
      <c r="H67" s="46"/>
      <c r="I67" s="39">
        <f>I68</f>
        <v>9714816</v>
      </c>
      <c r="J67" s="39">
        <f>J68</f>
        <v>7771852.7800000003</v>
      </c>
    </row>
    <row r="68" spans="1:10" s="19" customFormat="1" ht="24.75" customHeight="1" x14ac:dyDescent="0.25">
      <c r="A68" s="48">
        <v>379</v>
      </c>
      <c r="B68" s="79" t="s">
        <v>57</v>
      </c>
      <c r="C68" s="116" t="s">
        <v>56</v>
      </c>
      <c r="D68" s="116" t="s">
        <v>46</v>
      </c>
      <c r="E68" s="116" t="s">
        <v>113</v>
      </c>
      <c r="F68" s="48">
        <v>0</v>
      </c>
      <c r="G68" s="49" t="s">
        <v>24</v>
      </c>
      <c r="H68" s="48">
        <v>540</v>
      </c>
      <c r="I68" s="38">
        <v>9714816</v>
      </c>
      <c r="J68" s="38">
        <v>7771852.7800000003</v>
      </c>
    </row>
    <row r="69" spans="1:10" s="26" customFormat="1" ht="15.75" customHeight="1" x14ac:dyDescent="0.25">
      <c r="A69" s="48"/>
      <c r="B69" s="68" t="s">
        <v>58</v>
      </c>
      <c r="C69" s="49"/>
      <c r="D69" s="49"/>
      <c r="E69" s="49"/>
      <c r="F69" s="48"/>
      <c r="G69" s="48"/>
      <c r="H69" s="48"/>
      <c r="I69" s="41">
        <f>I6+I9+I16+I19+I24+I28+I32+I35+I38+I41+I44+I47+I50+I53+I56</f>
        <v>15621762.129999999</v>
      </c>
      <c r="J69" s="41">
        <f>J6+J9+J16+J19+J24+J28+J32+J35+J38+J41+J44+J47+J50+J53+J56</f>
        <v>7909612.7800000003</v>
      </c>
    </row>
    <row r="70" spans="1:10" x14ac:dyDescent="0.25">
      <c r="C70" s="5"/>
      <c r="D70" s="5"/>
      <c r="E70" s="5"/>
    </row>
    <row r="71" spans="1:10" x14ac:dyDescent="0.25">
      <c r="C71" s="5"/>
      <c r="D71" s="5"/>
      <c r="E71" s="5"/>
      <c r="I71" s="37"/>
    </row>
    <row r="72" spans="1:10" x14ac:dyDescent="0.25">
      <c r="C72" s="5"/>
      <c r="D72" s="5"/>
      <c r="E72" s="5"/>
    </row>
    <row r="73" spans="1:10" x14ac:dyDescent="0.25">
      <c r="C73" s="5"/>
      <c r="D73" s="5"/>
      <c r="E73" s="5"/>
    </row>
    <row r="74" spans="1:10" x14ac:dyDescent="0.25">
      <c r="C74" s="5"/>
      <c r="D74" s="5"/>
      <c r="E74" s="5"/>
    </row>
    <row r="75" spans="1:10" x14ac:dyDescent="0.25">
      <c r="C75" s="5"/>
      <c r="D75" s="5"/>
      <c r="E75" s="5"/>
    </row>
    <row r="76" spans="1:10" x14ac:dyDescent="0.25">
      <c r="C76" s="5"/>
      <c r="D76" s="5"/>
      <c r="E76" s="5"/>
    </row>
    <row r="77" spans="1:10" x14ac:dyDescent="0.25">
      <c r="C77" s="5"/>
      <c r="D77" s="5"/>
      <c r="E77" s="5"/>
    </row>
    <row r="78" spans="1:10" x14ac:dyDescent="0.25">
      <c r="C78" s="5"/>
      <c r="D78" s="5"/>
      <c r="E78" s="5"/>
    </row>
    <row r="79" spans="1:10" x14ac:dyDescent="0.25">
      <c r="C79" s="5"/>
      <c r="D79" s="5"/>
      <c r="E79" s="5"/>
    </row>
    <row r="80" spans="1:10" x14ac:dyDescent="0.25">
      <c r="C80" s="5"/>
      <c r="D80" s="5"/>
      <c r="E80" s="5"/>
    </row>
    <row r="81" spans="3:5" x14ac:dyDescent="0.25">
      <c r="C81" s="5"/>
      <c r="D81" s="5"/>
      <c r="E81" s="5"/>
    </row>
    <row r="82" spans="3:5" x14ac:dyDescent="0.25">
      <c r="C82" s="5"/>
      <c r="D82" s="5"/>
      <c r="E82" s="5"/>
    </row>
    <row r="83" spans="3:5" x14ac:dyDescent="0.25">
      <c r="C83" s="5"/>
      <c r="D83" s="5"/>
      <c r="E83" s="5"/>
    </row>
    <row r="84" spans="3:5" x14ac:dyDescent="0.25">
      <c r="C84" s="5"/>
      <c r="D84" s="5"/>
      <c r="E84" s="5"/>
    </row>
    <row r="85" spans="3:5" x14ac:dyDescent="0.25">
      <c r="C85" s="5"/>
      <c r="D85" s="5"/>
      <c r="E85" s="5"/>
    </row>
    <row r="86" spans="3:5" x14ac:dyDescent="0.25">
      <c r="C86" s="5"/>
      <c r="D86" s="5"/>
      <c r="E86" s="5"/>
    </row>
    <row r="87" spans="3:5" x14ac:dyDescent="0.25">
      <c r="C87" s="5"/>
      <c r="D87" s="5"/>
      <c r="E87" s="5"/>
    </row>
    <row r="88" spans="3:5" x14ac:dyDescent="0.25">
      <c r="C88" s="5"/>
      <c r="D88" s="5"/>
      <c r="E88" s="5"/>
    </row>
    <row r="89" spans="3:5" x14ac:dyDescent="0.25">
      <c r="C89" s="5"/>
      <c r="D89" s="5"/>
      <c r="E89" s="5"/>
    </row>
    <row r="90" spans="3:5" x14ac:dyDescent="0.25">
      <c r="C90" s="5"/>
      <c r="D90" s="5"/>
      <c r="E90" s="5"/>
    </row>
    <row r="91" spans="3:5" x14ac:dyDescent="0.25">
      <c r="C91" s="5"/>
      <c r="D91" s="5"/>
      <c r="E91" s="5"/>
    </row>
    <row r="92" spans="3:5" x14ac:dyDescent="0.25">
      <c r="C92" s="5"/>
      <c r="D92" s="5"/>
      <c r="E92" s="5"/>
    </row>
    <row r="93" spans="3:5" x14ac:dyDescent="0.25">
      <c r="C93" s="5"/>
      <c r="D93" s="5"/>
      <c r="E93" s="5"/>
    </row>
    <row r="94" spans="3:5" x14ac:dyDescent="0.25">
      <c r="C94" s="5"/>
      <c r="D94" s="5"/>
      <c r="E94" s="5"/>
    </row>
    <row r="95" spans="3:5" x14ac:dyDescent="0.25">
      <c r="C95" s="5"/>
      <c r="D95" s="5"/>
      <c r="E95" s="5"/>
    </row>
    <row r="96" spans="3:5" x14ac:dyDescent="0.25">
      <c r="C96" s="5"/>
      <c r="D96" s="5"/>
      <c r="E96" s="5"/>
    </row>
    <row r="97" spans="3:5" x14ac:dyDescent="0.25">
      <c r="C97" s="5"/>
      <c r="D97" s="5"/>
      <c r="E97" s="5"/>
    </row>
    <row r="98" spans="3:5" x14ac:dyDescent="0.25">
      <c r="C98" s="5"/>
      <c r="D98" s="5"/>
      <c r="E98" s="5"/>
    </row>
    <row r="99" spans="3:5" x14ac:dyDescent="0.25">
      <c r="C99" s="5"/>
      <c r="D99" s="5"/>
      <c r="E99" s="5"/>
    </row>
    <row r="100" spans="3:5" x14ac:dyDescent="0.25">
      <c r="C100" s="5"/>
      <c r="D100" s="5"/>
      <c r="E100" s="5"/>
    </row>
    <row r="101" spans="3:5" x14ac:dyDescent="0.25">
      <c r="C101" s="5"/>
      <c r="D101" s="5"/>
      <c r="E101" s="5"/>
    </row>
    <row r="102" spans="3:5" x14ac:dyDescent="0.25">
      <c r="C102" s="5"/>
      <c r="D102" s="5"/>
      <c r="E102" s="5"/>
    </row>
    <row r="103" spans="3:5" x14ac:dyDescent="0.25">
      <c r="C103" s="5"/>
      <c r="D103" s="5"/>
      <c r="E103" s="5"/>
    </row>
    <row r="104" spans="3:5" x14ac:dyDescent="0.25">
      <c r="C104" s="5"/>
      <c r="D104" s="5"/>
      <c r="E104" s="5"/>
    </row>
    <row r="105" spans="3:5" x14ac:dyDescent="0.25">
      <c r="C105" s="5"/>
      <c r="D105" s="5"/>
      <c r="E105" s="5"/>
    </row>
    <row r="106" spans="3:5" x14ac:dyDescent="0.25">
      <c r="C106" s="5"/>
      <c r="D106" s="5"/>
      <c r="E106" s="5"/>
    </row>
    <row r="107" spans="3:5" x14ac:dyDescent="0.25">
      <c r="C107" s="5"/>
      <c r="D107" s="5"/>
      <c r="E107" s="5"/>
    </row>
    <row r="108" spans="3:5" x14ac:dyDescent="0.25">
      <c r="C108" s="5"/>
      <c r="D108" s="5"/>
      <c r="E108" s="5"/>
    </row>
    <row r="109" spans="3:5" x14ac:dyDescent="0.25">
      <c r="C109" s="5"/>
      <c r="D109" s="5"/>
      <c r="E109" s="5"/>
    </row>
    <row r="110" spans="3:5" x14ac:dyDescent="0.25">
      <c r="C110" s="5"/>
      <c r="D110" s="5"/>
      <c r="E110" s="5"/>
    </row>
    <row r="111" spans="3:5" x14ac:dyDescent="0.25">
      <c r="C111" s="5"/>
      <c r="D111" s="5"/>
      <c r="E111" s="5"/>
    </row>
    <row r="112" spans="3:5" x14ac:dyDescent="0.25">
      <c r="C112" s="5"/>
      <c r="D112" s="5"/>
      <c r="E112" s="5"/>
    </row>
    <row r="113" spans="3:5" x14ac:dyDescent="0.25">
      <c r="C113" s="5"/>
      <c r="D113" s="5"/>
      <c r="E113" s="5"/>
    </row>
    <row r="114" spans="3:5" x14ac:dyDescent="0.25">
      <c r="C114" s="5"/>
      <c r="D114" s="5"/>
      <c r="E114" s="5"/>
    </row>
    <row r="115" spans="3:5" x14ac:dyDescent="0.25">
      <c r="C115" s="5"/>
      <c r="D115" s="5"/>
      <c r="E115" s="5"/>
    </row>
    <row r="116" spans="3:5" x14ac:dyDescent="0.25">
      <c r="C116" s="5"/>
      <c r="D116" s="5"/>
      <c r="E116" s="5"/>
    </row>
    <row r="117" spans="3:5" x14ac:dyDescent="0.25">
      <c r="C117" s="5"/>
      <c r="D117" s="5"/>
      <c r="E117" s="5"/>
    </row>
    <row r="118" spans="3:5" x14ac:dyDescent="0.25">
      <c r="C118" s="5"/>
      <c r="D118" s="5"/>
      <c r="E118" s="5"/>
    </row>
    <row r="119" spans="3:5" x14ac:dyDescent="0.25">
      <c r="C119" s="5"/>
      <c r="D119" s="5"/>
      <c r="E119" s="5"/>
    </row>
    <row r="120" spans="3:5" x14ac:dyDescent="0.25">
      <c r="C120" s="5"/>
      <c r="D120" s="5"/>
      <c r="E120" s="5"/>
    </row>
    <row r="121" spans="3:5" x14ac:dyDescent="0.25">
      <c r="C121" s="5"/>
      <c r="D121" s="5"/>
      <c r="E121" s="5"/>
    </row>
    <row r="122" spans="3:5" x14ac:dyDescent="0.25">
      <c r="C122" s="5"/>
      <c r="D122" s="5"/>
      <c r="E122" s="5"/>
    </row>
    <row r="123" spans="3:5" x14ac:dyDescent="0.25">
      <c r="C123" s="5"/>
      <c r="D123" s="5"/>
      <c r="E123" s="5"/>
    </row>
    <row r="124" spans="3:5" x14ac:dyDescent="0.25">
      <c r="C124" s="5"/>
      <c r="D124" s="5"/>
      <c r="E124" s="5"/>
    </row>
    <row r="125" spans="3:5" x14ac:dyDescent="0.25">
      <c r="C125" s="5"/>
      <c r="D125" s="5"/>
      <c r="E125" s="5"/>
    </row>
    <row r="126" spans="3:5" x14ac:dyDescent="0.25">
      <c r="C126" s="5"/>
      <c r="D126" s="5"/>
      <c r="E126" s="5"/>
    </row>
    <row r="127" spans="3:5" x14ac:dyDescent="0.25">
      <c r="C127" s="5"/>
      <c r="D127" s="5"/>
      <c r="E127" s="5"/>
    </row>
    <row r="128" spans="3:5" x14ac:dyDescent="0.25">
      <c r="C128" s="5"/>
      <c r="D128" s="5"/>
      <c r="E128" s="5"/>
    </row>
  </sheetData>
  <mergeCells count="10">
    <mergeCell ref="H3:H4"/>
    <mergeCell ref="I3:J3"/>
    <mergeCell ref="B5:J5"/>
    <mergeCell ref="D1:J1"/>
    <mergeCell ref="A2:J2"/>
    <mergeCell ref="A3:A4"/>
    <mergeCell ref="B3:B4"/>
    <mergeCell ref="C3:C4"/>
    <mergeCell ref="D3:D4"/>
    <mergeCell ref="E3:G4"/>
  </mergeCells>
  <pageMargins left="0.70866141732283472" right="0.3125" top="0.39262820512820512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37"/>
  <sheetViews>
    <sheetView view="pageLayout" zoomScale="130" zoomScaleNormal="90" zoomScaleSheetLayoutView="120" zoomScalePageLayoutView="130" workbookViewId="0">
      <selection activeCell="B1" sqref="B1:E1"/>
    </sheetView>
  </sheetViews>
  <sheetFormatPr defaultRowHeight="15" x14ac:dyDescent="0.25"/>
  <cols>
    <col min="1" max="1" width="44.5703125" style="20" customWidth="1"/>
    <col min="2" max="2" width="15.140625" customWidth="1"/>
    <col min="4" max="4" width="12" style="102" customWidth="1"/>
    <col min="5" max="5" width="11.42578125" style="102" customWidth="1"/>
  </cols>
  <sheetData>
    <row r="1" spans="1:5" ht="84.75" customHeight="1" x14ac:dyDescent="0.25">
      <c r="B1" s="172" t="s">
        <v>158</v>
      </c>
      <c r="C1" s="173"/>
      <c r="D1" s="173"/>
      <c r="E1" s="173"/>
    </row>
    <row r="2" spans="1:5" ht="56.25" customHeight="1" x14ac:dyDescent="0.25">
      <c r="A2" s="174" t="s">
        <v>114</v>
      </c>
      <c r="B2" s="174"/>
      <c r="C2" s="174"/>
      <c r="D2" s="174"/>
      <c r="E2" s="174"/>
    </row>
    <row r="3" spans="1:5" x14ac:dyDescent="0.25">
      <c r="A3" s="176" t="s">
        <v>0</v>
      </c>
      <c r="B3" s="176" t="s">
        <v>29</v>
      </c>
      <c r="C3" s="176" t="s">
        <v>30</v>
      </c>
      <c r="D3" s="175" t="s">
        <v>74</v>
      </c>
      <c r="E3" s="175"/>
    </row>
    <row r="4" spans="1:5" ht="36" customHeight="1" x14ac:dyDescent="0.25">
      <c r="A4" s="177"/>
      <c r="B4" s="177"/>
      <c r="C4" s="177"/>
      <c r="D4" s="90" t="s">
        <v>59</v>
      </c>
      <c r="E4" s="91" t="s">
        <v>60</v>
      </c>
    </row>
    <row r="5" spans="1:5" s="28" customFormat="1" ht="36" customHeight="1" x14ac:dyDescent="0.25">
      <c r="A5" s="121" t="s">
        <v>102</v>
      </c>
      <c r="B5" s="77" t="s">
        <v>61</v>
      </c>
      <c r="C5" s="78"/>
      <c r="D5" s="92">
        <f>D6+D7</f>
        <v>942400</v>
      </c>
      <c r="E5" s="92">
        <f>E6+E7</f>
        <v>0</v>
      </c>
    </row>
    <row r="6" spans="1:5" s="28" customFormat="1" ht="21.75" customHeight="1" x14ac:dyDescent="0.25">
      <c r="A6" s="79" t="s">
        <v>36</v>
      </c>
      <c r="B6" s="80" t="s">
        <v>61</v>
      </c>
      <c r="C6" s="78">
        <v>240</v>
      </c>
      <c r="D6" s="93">
        <v>942400</v>
      </c>
      <c r="E6" s="94"/>
    </row>
    <row r="7" spans="1:5" s="28" customFormat="1" ht="17.25" hidden="1" customHeight="1" x14ac:dyDescent="0.25">
      <c r="A7" s="79" t="s">
        <v>57</v>
      </c>
      <c r="B7" s="80" t="s">
        <v>61</v>
      </c>
      <c r="C7" s="78">
        <v>540</v>
      </c>
      <c r="D7" s="94"/>
      <c r="E7" s="94"/>
    </row>
    <row r="8" spans="1:5" s="28" customFormat="1" ht="44.25" customHeight="1" x14ac:dyDescent="0.25">
      <c r="A8" s="121" t="s">
        <v>106</v>
      </c>
      <c r="B8" s="77" t="s">
        <v>62</v>
      </c>
      <c r="C8" s="78"/>
      <c r="D8" s="92">
        <f>D9</f>
        <v>1503880.53</v>
      </c>
      <c r="E8" s="92"/>
    </row>
    <row r="9" spans="1:5" s="28" customFormat="1" ht="24.75" customHeight="1" x14ac:dyDescent="0.25">
      <c r="A9" s="79" t="s">
        <v>36</v>
      </c>
      <c r="B9" s="80" t="s">
        <v>62</v>
      </c>
      <c r="C9" s="80">
        <v>240</v>
      </c>
      <c r="D9" s="93">
        <f>1295000+208880.53</f>
        <v>1503880.53</v>
      </c>
      <c r="E9" s="93"/>
    </row>
    <row r="10" spans="1:5" s="28" customFormat="1" ht="55.5" hidden="1" customHeight="1" x14ac:dyDescent="0.25">
      <c r="A10" s="29" t="s">
        <v>97</v>
      </c>
      <c r="B10" s="77" t="s">
        <v>89</v>
      </c>
      <c r="C10" s="78"/>
      <c r="D10" s="92">
        <f>D11</f>
        <v>0</v>
      </c>
      <c r="E10" s="94"/>
    </row>
    <row r="11" spans="1:5" s="28" customFormat="1" ht="24.75" hidden="1" customHeight="1" x14ac:dyDescent="0.25">
      <c r="A11" s="79" t="s">
        <v>36</v>
      </c>
      <c r="B11" s="80" t="s">
        <v>89</v>
      </c>
      <c r="C11" s="80">
        <v>240</v>
      </c>
      <c r="D11" s="93"/>
      <c r="E11" s="93"/>
    </row>
    <row r="12" spans="1:5" s="28" customFormat="1" ht="36.75" customHeight="1" x14ac:dyDescent="0.25">
      <c r="A12" s="81" t="s">
        <v>105</v>
      </c>
      <c r="B12" s="77" t="s">
        <v>63</v>
      </c>
      <c r="C12" s="78"/>
      <c r="D12" s="92">
        <f>D13</f>
        <v>330896</v>
      </c>
      <c r="E12" s="94"/>
    </row>
    <row r="13" spans="1:5" s="28" customFormat="1" ht="12" customHeight="1" x14ac:dyDescent="0.25">
      <c r="A13" s="79" t="s">
        <v>57</v>
      </c>
      <c r="B13" s="80" t="s">
        <v>63</v>
      </c>
      <c r="C13" s="78">
        <v>540</v>
      </c>
      <c r="D13" s="94">
        <f>320896+10000</f>
        <v>330896</v>
      </c>
      <c r="E13" s="94"/>
    </row>
    <row r="14" spans="1:5" s="28" customFormat="1" ht="45.75" customHeight="1" x14ac:dyDescent="0.25">
      <c r="A14" s="29" t="s">
        <v>94</v>
      </c>
      <c r="B14" s="77" t="s">
        <v>64</v>
      </c>
      <c r="C14" s="78"/>
      <c r="D14" s="95">
        <f>SUM(D16:D16)+D15</f>
        <v>56000</v>
      </c>
      <c r="E14" s="95">
        <f>SUM(E16:E16)</f>
        <v>0</v>
      </c>
    </row>
    <row r="15" spans="1:5" s="28" customFormat="1" ht="27" customHeight="1" x14ac:dyDescent="0.25">
      <c r="A15" s="79" t="s">
        <v>36</v>
      </c>
      <c r="B15" s="80" t="s">
        <v>64</v>
      </c>
      <c r="C15" s="78">
        <v>240</v>
      </c>
      <c r="D15" s="94">
        <v>51000</v>
      </c>
      <c r="E15" s="95"/>
    </row>
    <row r="16" spans="1:5" s="28" customFormat="1" ht="18.75" customHeight="1" x14ac:dyDescent="0.25">
      <c r="A16" s="79" t="s">
        <v>38</v>
      </c>
      <c r="B16" s="80" t="s">
        <v>64</v>
      </c>
      <c r="C16" s="78">
        <v>850</v>
      </c>
      <c r="D16" s="94">
        <v>5000</v>
      </c>
      <c r="E16" s="94"/>
    </row>
    <row r="17" spans="1:5" s="28" customFormat="1" ht="44.25" customHeight="1" x14ac:dyDescent="0.25">
      <c r="A17" s="29" t="s">
        <v>93</v>
      </c>
      <c r="B17" s="77" t="s">
        <v>90</v>
      </c>
      <c r="C17" s="78"/>
      <c r="D17" s="92">
        <f>D18</f>
        <v>30000</v>
      </c>
      <c r="E17" s="92">
        <f>E18</f>
        <v>0</v>
      </c>
    </row>
    <row r="18" spans="1:5" s="28" customFormat="1" ht="24.75" customHeight="1" x14ac:dyDescent="0.25">
      <c r="A18" s="79" t="s">
        <v>36</v>
      </c>
      <c r="B18" s="80" t="s">
        <v>90</v>
      </c>
      <c r="C18" s="78">
        <v>240</v>
      </c>
      <c r="D18" s="94">
        <v>30000</v>
      </c>
      <c r="E18" s="94"/>
    </row>
    <row r="19" spans="1:5" s="28" customFormat="1" ht="36.75" customHeight="1" x14ac:dyDescent="0.25">
      <c r="A19" s="81" t="s">
        <v>103</v>
      </c>
      <c r="B19" s="77" t="s">
        <v>65</v>
      </c>
      <c r="C19" s="78"/>
      <c r="D19" s="92">
        <f>D20+D21</f>
        <v>195315</v>
      </c>
      <c r="E19" s="94"/>
    </row>
    <row r="20" spans="1:5" s="28" customFormat="1" ht="25.5" customHeight="1" x14ac:dyDescent="0.25">
      <c r="A20" s="79" t="s">
        <v>36</v>
      </c>
      <c r="B20" s="80" t="s">
        <v>65</v>
      </c>
      <c r="C20" s="78">
        <v>240</v>
      </c>
      <c r="D20" s="94">
        <v>42200</v>
      </c>
      <c r="E20" s="94"/>
    </row>
    <row r="21" spans="1:5" s="28" customFormat="1" ht="17.25" customHeight="1" x14ac:dyDescent="0.25">
      <c r="A21" s="79" t="s">
        <v>57</v>
      </c>
      <c r="B21" s="80" t="s">
        <v>65</v>
      </c>
      <c r="C21" s="78">
        <v>540</v>
      </c>
      <c r="D21" s="94">
        <v>153115</v>
      </c>
      <c r="E21" s="94"/>
    </row>
    <row r="22" spans="1:5" s="28" customFormat="1" ht="44.25" customHeight="1" x14ac:dyDescent="0.25">
      <c r="A22" s="29" t="s">
        <v>91</v>
      </c>
      <c r="B22" s="77" t="s">
        <v>99</v>
      </c>
      <c r="C22" s="78"/>
      <c r="D22" s="92">
        <f>D24+D23+D26+D25</f>
        <v>2816454.6</v>
      </c>
      <c r="E22" s="92">
        <f>E24+E23+E26</f>
        <v>137760</v>
      </c>
    </row>
    <row r="23" spans="1:5" s="28" customFormat="1" ht="25.5" customHeight="1" x14ac:dyDescent="0.25">
      <c r="A23" s="79" t="s">
        <v>37</v>
      </c>
      <c r="B23" s="80" t="s">
        <v>99</v>
      </c>
      <c r="C23" s="78">
        <v>120</v>
      </c>
      <c r="D23" s="93">
        <f>730422+1497000+129366.98+30904.6</f>
        <v>2387693.58</v>
      </c>
      <c r="E23" s="124">
        <v>129366.98</v>
      </c>
    </row>
    <row r="24" spans="1:5" s="28" customFormat="1" ht="25.5" customHeight="1" x14ac:dyDescent="0.25">
      <c r="A24" s="79" t="s">
        <v>36</v>
      </c>
      <c r="B24" s="80" t="s">
        <v>99</v>
      </c>
      <c r="C24" s="78">
        <v>240</v>
      </c>
      <c r="D24" s="94">
        <f>182900+62900+8393.02</f>
        <v>254193.02</v>
      </c>
      <c r="E24" s="124">
        <v>8393.02</v>
      </c>
    </row>
    <row r="25" spans="1:5" s="28" customFormat="1" ht="25.5" customHeight="1" x14ac:dyDescent="0.25">
      <c r="A25" s="79" t="s">
        <v>57</v>
      </c>
      <c r="B25" s="80" t="s">
        <v>99</v>
      </c>
      <c r="C25" s="78">
        <v>540</v>
      </c>
      <c r="D25" s="94">
        <v>174568</v>
      </c>
      <c r="E25" s="94"/>
    </row>
    <row r="26" spans="1:5" s="28" customFormat="1" ht="0.75" customHeight="1" x14ac:dyDescent="0.25">
      <c r="A26" s="79"/>
      <c r="B26" s="80"/>
      <c r="C26" s="78"/>
      <c r="D26" s="94"/>
      <c r="E26" s="93"/>
    </row>
    <row r="27" spans="1:5" s="27" customFormat="1" ht="39" customHeight="1" x14ac:dyDescent="0.2">
      <c r="A27" s="138" t="s">
        <v>147</v>
      </c>
      <c r="B27" s="82" t="s">
        <v>151</v>
      </c>
      <c r="C27" s="83"/>
      <c r="D27" s="96">
        <f>D28</f>
        <v>10000</v>
      </c>
      <c r="E27" s="96">
        <f>E28</f>
        <v>0</v>
      </c>
    </row>
    <row r="28" spans="1:5" s="7" customFormat="1" ht="24" customHeight="1" x14ac:dyDescent="0.25">
      <c r="A28" s="79" t="s">
        <v>57</v>
      </c>
      <c r="B28" s="85" t="s">
        <v>151</v>
      </c>
      <c r="C28" s="86">
        <v>540</v>
      </c>
      <c r="D28" s="98">
        <v>10000</v>
      </c>
      <c r="E28" s="99"/>
    </row>
    <row r="29" spans="1:5" s="27" customFormat="1" ht="66" customHeight="1" x14ac:dyDescent="0.2">
      <c r="A29" s="126" t="s">
        <v>96</v>
      </c>
      <c r="B29" s="82" t="s">
        <v>152</v>
      </c>
      <c r="C29" s="83"/>
      <c r="D29" s="96">
        <f>D30</f>
        <v>2000</v>
      </c>
      <c r="E29" s="96">
        <f>E30</f>
        <v>0</v>
      </c>
    </row>
    <row r="30" spans="1:5" s="7" customFormat="1" ht="27" customHeight="1" x14ac:dyDescent="0.25">
      <c r="A30" s="84" t="s">
        <v>36</v>
      </c>
      <c r="B30" s="85" t="s">
        <v>152</v>
      </c>
      <c r="C30" s="86">
        <v>240</v>
      </c>
      <c r="D30" s="98">
        <v>2000</v>
      </c>
      <c r="E30" s="99"/>
    </row>
    <row r="31" spans="1:5" s="27" customFormat="1" ht="43.5" customHeight="1" x14ac:dyDescent="0.2">
      <c r="A31" s="126" t="s">
        <v>112</v>
      </c>
      <c r="B31" s="82" t="s">
        <v>115</v>
      </c>
      <c r="C31" s="86"/>
      <c r="D31" s="96">
        <f>D32</f>
        <v>9714816</v>
      </c>
      <c r="E31" s="97">
        <f>E32</f>
        <v>7771852.7800000003</v>
      </c>
    </row>
    <row r="32" spans="1:5" s="7" customFormat="1" ht="23.25" customHeight="1" x14ac:dyDescent="0.25">
      <c r="A32" s="84" t="s">
        <v>36</v>
      </c>
      <c r="B32" s="85" t="s">
        <v>115</v>
      </c>
      <c r="C32" s="86">
        <v>540</v>
      </c>
      <c r="D32" s="98">
        <v>9714816</v>
      </c>
      <c r="E32" s="136">
        <v>7771852.7800000003</v>
      </c>
    </row>
    <row r="33" spans="1:5" s="28" customFormat="1" ht="18" customHeight="1" x14ac:dyDescent="0.25">
      <c r="A33" s="76" t="s">
        <v>33</v>
      </c>
      <c r="B33" s="77" t="s">
        <v>66</v>
      </c>
      <c r="C33" s="87"/>
      <c r="D33" s="92">
        <f>D34+D35</f>
        <v>20000</v>
      </c>
      <c r="E33" s="95">
        <f>SUM(E34:E35)</f>
        <v>0</v>
      </c>
    </row>
    <row r="34" spans="1:5" s="28" customFormat="1" ht="16.5" customHeight="1" x14ac:dyDescent="0.25">
      <c r="A34" s="79" t="s">
        <v>55</v>
      </c>
      <c r="B34" s="80" t="s">
        <v>66</v>
      </c>
      <c r="C34" s="78">
        <v>310</v>
      </c>
      <c r="D34" s="93">
        <v>15000</v>
      </c>
      <c r="E34" s="94"/>
    </row>
    <row r="35" spans="1:5" s="28" customFormat="1" ht="12.75" customHeight="1" x14ac:dyDescent="0.25">
      <c r="A35" s="79" t="s">
        <v>41</v>
      </c>
      <c r="B35" s="80" t="s">
        <v>66</v>
      </c>
      <c r="C35" s="78">
        <v>870</v>
      </c>
      <c r="D35" s="124">
        <v>5000</v>
      </c>
      <c r="E35" s="93"/>
    </row>
    <row r="36" spans="1:5" s="1" customFormat="1" ht="31.5" customHeight="1" x14ac:dyDescent="0.2">
      <c r="A36" s="88" t="s">
        <v>67</v>
      </c>
      <c r="B36" s="89"/>
      <c r="C36" s="89"/>
      <c r="D36" s="100">
        <f>D5+D8+D10+D12+D14+D17+D19+D22+D27+D29+D31+D33</f>
        <v>15621762.130000001</v>
      </c>
      <c r="E36" s="100">
        <f>E5+E8+E10+E12+E14+E17+E19+E22+E27+E29+E31+E33</f>
        <v>7909612.7800000003</v>
      </c>
    </row>
    <row r="37" spans="1:5" x14ac:dyDescent="0.25">
      <c r="D37" s="101"/>
      <c r="E37" s="101"/>
    </row>
  </sheetData>
  <mergeCells count="6">
    <mergeCell ref="B1:E1"/>
    <mergeCell ref="A2:E2"/>
    <mergeCell ref="D3:E3"/>
    <mergeCell ref="A3:A4"/>
    <mergeCell ref="B3:B4"/>
    <mergeCell ref="C3:C4"/>
  </mergeCells>
  <pageMargins left="0.7" right="0.35416666666666669" top="0.32852564102564102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14"/>
  <sheetViews>
    <sheetView view="pageBreakPreview" zoomScale="140" zoomScaleNormal="100" zoomScaleSheetLayoutView="140" workbookViewId="0">
      <selection activeCell="C1" sqref="C1:F1"/>
    </sheetView>
  </sheetViews>
  <sheetFormatPr defaultRowHeight="15" x14ac:dyDescent="0.25"/>
  <cols>
    <col min="1" max="1" width="5.140625" customWidth="1"/>
    <col min="2" max="2" width="17" customWidth="1"/>
    <col min="3" max="3" width="32.85546875" customWidth="1"/>
    <col min="4" max="4" width="10.85546875" style="11" customWidth="1"/>
    <col min="5" max="5" width="11.42578125" style="11" customWidth="1"/>
    <col min="6" max="6" width="11.7109375" style="11" customWidth="1"/>
  </cols>
  <sheetData>
    <row r="1" spans="1:6" ht="96.75" customHeight="1" x14ac:dyDescent="0.25">
      <c r="C1" s="178" t="s">
        <v>159</v>
      </c>
      <c r="D1" s="178"/>
      <c r="E1" s="178"/>
      <c r="F1" s="178"/>
    </row>
    <row r="2" spans="1:6" ht="32.25" customHeight="1" x14ac:dyDescent="0.25">
      <c r="A2" s="179" t="s">
        <v>116</v>
      </c>
      <c r="B2" s="179"/>
      <c r="C2" s="179"/>
      <c r="D2" s="179"/>
      <c r="E2" s="179"/>
      <c r="F2" s="179"/>
    </row>
    <row r="3" spans="1:6" ht="19.5" customHeight="1" x14ac:dyDescent="0.25">
      <c r="A3" s="180" t="s">
        <v>73</v>
      </c>
      <c r="B3" s="181" t="s">
        <v>68</v>
      </c>
      <c r="C3" s="182" t="s">
        <v>69</v>
      </c>
      <c r="D3" s="184" t="s">
        <v>75</v>
      </c>
      <c r="E3" s="184"/>
      <c r="F3" s="184"/>
    </row>
    <row r="4" spans="1:6" ht="54.75" customHeight="1" x14ac:dyDescent="0.25">
      <c r="A4" s="180"/>
      <c r="B4" s="181"/>
      <c r="C4" s="183"/>
      <c r="D4" s="103" t="s">
        <v>101</v>
      </c>
      <c r="E4" s="103" t="s">
        <v>108</v>
      </c>
      <c r="F4" s="103" t="s">
        <v>117</v>
      </c>
    </row>
    <row r="5" spans="1:6" ht="27.75" customHeight="1" x14ac:dyDescent="0.25">
      <c r="A5" s="104">
        <v>379</v>
      </c>
      <c r="B5" s="105" t="s">
        <v>2</v>
      </c>
      <c r="C5" s="106" t="s">
        <v>3</v>
      </c>
      <c r="D5" s="107">
        <f>D6</f>
        <v>573326.29000000097</v>
      </c>
      <c r="E5" s="107">
        <f t="shared" ref="E5:F5" si="0">E6</f>
        <v>342719</v>
      </c>
      <c r="F5" s="107">
        <f t="shared" si="0"/>
        <v>29719</v>
      </c>
    </row>
    <row r="6" spans="1:6" ht="27.75" customHeight="1" x14ac:dyDescent="0.25">
      <c r="A6" s="108">
        <v>379</v>
      </c>
      <c r="B6" s="109" t="s">
        <v>4</v>
      </c>
      <c r="C6" s="110" t="s">
        <v>70</v>
      </c>
      <c r="D6" s="111">
        <f>D14+D10</f>
        <v>573326.29000000097</v>
      </c>
      <c r="E6" s="111">
        <f t="shared" ref="E6:F6" si="1">E14+E10</f>
        <v>342719</v>
      </c>
      <c r="F6" s="111">
        <f t="shared" si="1"/>
        <v>29719</v>
      </c>
    </row>
    <row r="7" spans="1:6" ht="27.75" customHeight="1" x14ac:dyDescent="0.25">
      <c r="A7" s="104">
        <v>379</v>
      </c>
      <c r="B7" s="105" t="s">
        <v>5</v>
      </c>
      <c r="C7" s="106" t="s">
        <v>6</v>
      </c>
      <c r="D7" s="112">
        <f>D8</f>
        <v>-15048435.84</v>
      </c>
      <c r="E7" s="107">
        <f t="shared" ref="E7:F9" si="2">E8</f>
        <v>-4312861</v>
      </c>
      <c r="F7" s="107">
        <f t="shared" si="2"/>
        <v>-3622901</v>
      </c>
    </row>
    <row r="8" spans="1:6" ht="28.5" customHeight="1" x14ac:dyDescent="0.25">
      <c r="A8" s="108">
        <v>379</v>
      </c>
      <c r="B8" s="109" t="s">
        <v>7</v>
      </c>
      <c r="C8" s="110" t="s">
        <v>8</v>
      </c>
      <c r="D8" s="113">
        <f>D9</f>
        <v>-15048435.84</v>
      </c>
      <c r="E8" s="113">
        <f t="shared" si="2"/>
        <v>-4312861</v>
      </c>
      <c r="F8" s="113">
        <f t="shared" si="2"/>
        <v>-3622901</v>
      </c>
    </row>
    <row r="9" spans="1:6" ht="27.75" customHeight="1" x14ac:dyDescent="0.25">
      <c r="A9" s="108">
        <v>379</v>
      </c>
      <c r="B9" s="109" t="s">
        <v>9</v>
      </c>
      <c r="C9" s="110" t="s">
        <v>10</v>
      </c>
      <c r="D9" s="113">
        <f>D10</f>
        <v>-15048435.84</v>
      </c>
      <c r="E9" s="113">
        <f t="shared" si="2"/>
        <v>-4312861</v>
      </c>
      <c r="F9" s="113">
        <f t="shared" si="2"/>
        <v>-3622901</v>
      </c>
    </row>
    <row r="10" spans="1:6" ht="27.75" customHeight="1" x14ac:dyDescent="0.25">
      <c r="A10" s="108">
        <v>379</v>
      </c>
      <c r="B10" s="109" t="s">
        <v>11</v>
      </c>
      <c r="C10" s="110" t="s">
        <v>12</v>
      </c>
      <c r="D10" s="113">
        <v>-15048435.84</v>
      </c>
      <c r="E10" s="113">
        <v>-4312861</v>
      </c>
      <c r="F10" s="113">
        <v>-3622901</v>
      </c>
    </row>
    <row r="11" spans="1:6" ht="27.75" customHeight="1" x14ac:dyDescent="0.25">
      <c r="A11" s="104">
        <v>379</v>
      </c>
      <c r="B11" s="105" t="s">
        <v>13</v>
      </c>
      <c r="C11" s="106" t="s">
        <v>14</v>
      </c>
      <c r="D11" s="107">
        <f t="shared" ref="D11:F13" si="3">D12</f>
        <v>15621762.130000001</v>
      </c>
      <c r="E11" s="107">
        <f t="shared" si="3"/>
        <v>4655580</v>
      </c>
      <c r="F11" s="107">
        <f t="shared" si="3"/>
        <v>3652620</v>
      </c>
    </row>
    <row r="12" spans="1:6" ht="27.75" customHeight="1" x14ac:dyDescent="0.25">
      <c r="A12" s="108">
        <v>379</v>
      </c>
      <c r="B12" s="109" t="s">
        <v>15</v>
      </c>
      <c r="C12" s="110" t="s">
        <v>16</v>
      </c>
      <c r="D12" s="113">
        <f>D13</f>
        <v>15621762.130000001</v>
      </c>
      <c r="E12" s="113">
        <f t="shared" si="3"/>
        <v>4655580</v>
      </c>
      <c r="F12" s="113">
        <f t="shared" si="3"/>
        <v>3652620</v>
      </c>
    </row>
    <row r="13" spans="1:6" ht="27.75" customHeight="1" x14ac:dyDescent="0.25">
      <c r="A13" s="108">
        <v>379</v>
      </c>
      <c r="B13" s="109" t="s">
        <v>17</v>
      </c>
      <c r="C13" s="110" t="s">
        <v>18</v>
      </c>
      <c r="D13" s="113">
        <f>D14</f>
        <v>15621762.130000001</v>
      </c>
      <c r="E13" s="113">
        <f t="shared" si="3"/>
        <v>4655580</v>
      </c>
      <c r="F13" s="113">
        <f t="shared" si="3"/>
        <v>3652620</v>
      </c>
    </row>
    <row r="14" spans="1:6" ht="27.75" customHeight="1" x14ac:dyDescent="0.25">
      <c r="A14" s="108">
        <v>379</v>
      </c>
      <c r="B14" s="109" t="s">
        <v>19</v>
      </c>
      <c r="C14" s="110" t="s">
        <v>20</v>
      </c>
      <c r="D14" s="113">
        <v>15621762.130000001</v>
      </c>
      <c r="E14" s="113">
        <v>4655580</v>
      </c>
      <c r="F14" s="113">
        <v>3652620</v>
      </c>
    </row>
  </sheetData>
  <mergeCells count="6">
    <mergeCell ref="C1:F1"/>
    <mergeCell ref="A2:F2"/>
    <mergeCell ref="A3:A4"/>
    <mergeCell ref="B3:B4"/>
    <mergeCell ref="C3:C4"/>
    <mergeCell ref="D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5:F5"/>
  <sheetViews>
    <sheetView view="pageLayout" zoomScaleNormal="100" workbookViewId="0">
      <selection activeCell="D1" sqref="A1:F28"/>
    </sheetView>
  </sheetViews>
  <sheetFormatPr defaultRowHeight="15" x14ac:dyDescent="0.25"/>
  <cols>
    <col min="1" max="1" width="5.7109375" style="21" customWidth="1"/>
    <col min="2" max="2" width="19.7109375" style="31" customWidth="1"/>
    <col min="3" max="3" width="39.42578125" style="30" customWidth="1"/>
    <col min="4" max="5" width="15.28515625" customWidth="1"/>
    <col min="6" max="6" width="14.42578125" customWidth="1"/>
    <col min="7" max="7" width="5.140625" customWidth="1"/>
  </cols>
  <sheetData>
    <row r="5" spans="4:6" x14ac:dyDescent="0.25">
      <c r="D5" s="102"/>
      <c r="E5" s="102"/>
      <c r="F5" s="102"/>
    </row>
  </sheetData>
  <pageMargins left="0.28125" right="0.13541666666666666" top="0.57291666666666663" bottom="0.562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Решение</vt:lpstr>
      <vt:lpstr>Приложение 1</vt:lpstr>
      <vt:lpstr>Приложение 3</vt:lpstr>
      <vt:lpstr>Приложение 5</vt:lpstr>
      <vt:lpstr>ДОХОДЫ</vt:lpstr>
      <vt:lpstr>Лист3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2024-03-13T05:15:01Z</dcterms:modified>
</cp:coreProperties>
</file>