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0" windowWidth="13275" windowHeight="8925"/>
  </bookViews>
  <sheets>
    <sheet name="показ. ЖКХ." sheetId="1" r:id="rId1"/>
  </sheets>
  <definedNames>
    <definedName name="_xlnm.Print_Titles" localSheetId="0">'показ. ЖКХ.'!$7:$8</definedName>
    <definedName name="_xlnm.Print_Area" localSheetId="0">'показ. ЖКХ.'!$A$1:$K$55</definedName>
  </definedNames>
  <calcPr calcId="124519"/>
</workbook>
</file>

<file path=xl/calcChain.xml><?xml version="1.0" encoding="utf-8"?>
<calcChain xmlns="http://schemas.openxmlformats.org/spreadsheetml/2006/main">
  <c r="E55" i="1"/>
  <c r="K55"/>
  <c r="J55"/>
  <c r="I55"/>
  <c r="H55"/>
  <c r="G55"/>
  <c r="F55"/>
  <c r="E38"/>
  <c r="K37"/>
  <c r="J37"/>
  <c r="I37"/>
  <c r="H37"/>
  <c r="G37"/>
  <c r="F37"/>
  <c r="G17"/>
  <c r="K17"/>
  <c r="J17"/>
  <c r="I17"/>
  <c r="H17"/>
  <c r="F17"/>
  <c r="E28"/>
  <c r="E27"/>
  <c r="E26"/>
  <c r="E25"/>
  <c r="E24"/>
  <c r="E43"/>
  <c r="E42"/>
  <c r="E54"/>
  <c r="E53"/>
  <c r="E52"/>
  <c r="K50"/>
  <c r="J50"/>
  <c r="I50"/>
  <c r="H50"/>
  <c r="G50"/>
  <c r="F50"/>
  <c r="K29"/>
  <c r="J29"/>
  <c r="I29"/>
  <c r="H29"/>
  <c r="G29"/>
  <c r="F29"/>
  <c r="K39"/>
  <c r="J39"/>
  <c r="I39"/>
  <c r="H39"/>
  <c r="G39"/>
  <c r="K11"/>
  <c r="J11"/>
  <c r="I11"/>
  <c r="H11"/>
  <c r="G11"/>
  <c r="F11"/>
  <c r="E22"/>
  <c r="E21"/>
  <c r="E20"/>
  <c r="E10"/>
  <c r="E37" l="1"/>
  <c r="E50"/>
  <c r="E44"/>
  <c r="E41"/>
  <c r="F39"/>
  <c r="E39" s="1"/>
  <c r="K46"/>
  <c r="K45" s="1"/>
  <c r="J46"/>
  <c r="J45" s="1"/>
  <c r="I46"/>
  <c r="I45" s="1"/>
  <c r="H45"/>
  <c r="E49"/>
  <c r="E48"/>
  <c r="G45"/>
  <c r="F45"/>
  <c r="E45" l="1"/>
  <c r="E46"/>
  <c r="E23" l="1"/>
  <c r="E19"/>
  <c r="E11" l="1"/>
  <c r="E17"/>
  <c r="E35" l="1"/>
  <c r="E36"/>
  <c r="E34"/>
  <c r="E33"/>
  <c r="E32"/>
  <c r="E31"/>
  <c r="E16"/>
  <c r="E15"/>
  <c r="E14"/>
  <c r="E29" l="1"/>
  <c r="E9"/>
</calcChain>
</file>

<file path=xl/comments1.xml><?xml version="1.0" encoding="utf-8"?>
<comments xmlns="http://schemas.openxmlformats.org/spreadsheetml/2006/main">
  <authors>
    <author>user</author>
  </authors>
  <commentList>
    <comment ref="A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<sst xmlns="http://schemas.openxmlformats.org/spreadsheetml/2006/main" count="102" uniqueCount="61">
  <si>
    <t>ПЕРЕЧЕНЬ</t>
  </si>
  <si>
    <t>Наименование мероприятия</t>
  </si>
  <si>
    <t>Сумма расходов, всего (тыс. руб.)</t>
  </si>
  <si>
    <t>в том числе по годам реализации подпрограммы</t>
  </si>
  <si>
    <t>в том числе:</t>
  </si>
  <si>
    <t>Сроки реализа-ции</t>
  </si>
  <si>
    <t>Источники финансиро-вания</t>
  </si>
  <si>
    <t>приобретение электроэнергии</t>
  </si>
  <si>
    <t>противопожарная опашка и окашивание</t>
  </si>
  <si>
    <t xml:space="preserve"> </t>
  </si>
  <si>
    <t>установка панорамных щитов, изготовление и распространение плакатов, на территории населенных пунктов</t>
  </si>
  <si>
    <t>ОАО "Калужская сбытовая компания"</t>
  </si>
  <si>
    <t>подрядная организация</t>
  </si>
  <si>
    <t>ИТОГО</t>
  </si>
  <si>
    <t xml:space="preserve">      </t>
  </si>
  <si>
    <t>Мероприятия в области пожарной безопасности</t>
  </si>
  <si>
    <t>исполнение переданных полномочий муниципального района по содержанию на территории муниципального района межпоселенческих мест захоронения</t>
  </si>
  <si>
    <t>страхование добровольных пожарных дружин и пожарных цистер</t>
  </si>
  <si>
    <t>2020-2025</t>
  </si>
  <si>
    <t>программных мероприятий программы</t>
  </si>
  <si>
    <t>Бюджет    МО СП село Шанский Завод; МР "Износковский район"</t>
  </si>
  <si>
    <t>Бюджет    МО СП с. Шанский Завод</t>
  </si>
  <si>
    <t xml:space="preserve"> ,    </t>
  </si>
  <si>
    <t>Прочие мероприятия в области благоустройства</t>
  </si>
  <si>
    <t>окашивание территории поселения</t>
  </si>
  <si>
    <t>вырубка высокорослых и сухостойных деревьев</t>
  </si>
  <si>
    <t>Организация уличного освещения</t>
  </si>
  <si>
    <t>Благоустройство</t>
  </si>
  <si>
    <t>Участник программы</t>
  </si>
  <si>
    <t xml:space="preserve">Бюджет    МО СП с. Шанский Завод. </t>
  </si>
  <si>
    <t>Развитие жилищно-коммунального хозяйства на территории сельского поселения "деревня Михали"</t>
  </si>
  <si>
    <t>Приложение 1 к постановлению № 35 от 09.10.2019</t>
  </si>
  <si>
    <t>приобретение  запчастей для пожарной машины</t>
  </si>
  <si>
    <t>оборудование подъездов к водоисточникам д.Михали, д.Раево, д.Возжихино</t>
  </si>
  <si>
    <t>Закупка противопожарного инвентаря</t>
  </si>
  <si>
    <t>техническое обслуживание уличного освещения</t>
  </si>
  <si>
    <t>ремонт уличного освещения д. Михайловское, д.Орлово. Д.Межетчина</t>
  </si>
  <si>
    <t>приобретение электротоваров для уличного освещения</t>
  </si>
  <si>
    <t>возведение мемориального комплекса погибшим воинам односельчанам</t>
  </si>
  <si>
    <t xml:space="preserve">приобретение материалов </t>
  </si>
  <si>
    <t>услугти по содержанию и ремонту памятника</t>
  </si>
  <si>
    <t>приобретение спец продукции</t>
  </si>
  <si>
    <t>ликвидация стихийных свалок</t>
  </si>
  <si>
    <t>работы по уборке территории по договору ( 6300*12+ начисления27,1%)</t>
  </si>
  <si>
    <t>приобретение и установка контейнеров и контейнерных площадок</t>
  </si>
  <si>
    <t>ремонт детских площпдок</t>
  </si>
  <si>
    <t>ремонт сцены и лавочек</t>
  </si>
  <si>
    <t>обустройство сквера в д.Михали</t>
  </si>
  <si>
    <t>страхование трактора</t>
  </si>
  <si>
    <t>приобретение навесного оборудования к трактору</t>
  </si>
  <si>
    <t>Мероприятия в области энергосбережения</t>
  </si>
  <si>
    <t>в том числе: приобретение энергосберегающих ламп, рприборов учета для уличного освещения</t>
  </si>
  <si>
    <t>Реализация проектов развития общественной инфраструктуры, основанных на местных инициативах (мин сельхоз)</t>
  </si>
  <si>
    <t>Обустройство спортивной и детской  площадки в д.Михали</t>
  </si>
  <si>
    <t>Содержание и ремонт братских захоронений</t>
  </si>
  <si>
    <t>Реализация проектов развития общественной инфраструктуры, основанных на местных инициативах (минфин)</t>
  </si>
  <si>
    <t>Ограждение гражданского кладбища в д.Межетчина</t>
  </si>
  <si>
    <t xml:space="preserve">Обустройство сквера  в д.Михали </t>
  </si>
  <si>
    <t xml:space="preserve"> Благоустройство площадки для проведения культурно-массовых мероприятий</t>
  </si>
  <si>
    <t>Обустройство спортивных  и детских  площадок</t>
  </si>
  <si>
    <t xml:space="preserve">Обустройство спортивной и детской  площадки в д. Раево 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</si>
</sst>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0"/>
      <name val="Arial Cyr"/>
      <charset val="204"/>
    </font>
    <font>
      <sz val="8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2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2" borderId="0"/>
    <xf numFmtId="49" fontId="8" fillId="0" borderId="3">
      <alignment horizontal="left" vertical="top" wrapText="1"/>
    </xf>
    <xf numFmtId="4" fontId="8" fillId="3" borderId="3">
      <alignment horizontal="right" vertical="top" shrinkToFit="1"/>
    </xf>
    <xf numFmtId="0" fontId="8" fillId="0" borderId="0">
      <alignment wrapText="1"/>
    </xf>
  </cellStyleXfs>
  <cellXfs count="5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right" vertical="top"/>
    </xf>
    <xf numFmtId="164" fontId="4" fillId="4" borderId="1" xfId="0" applyNumberFormat="1" applyFont="1" applyFill="1" applyBorder="1" applyAlignment="1">
      <alignment horizontal="right" vertical="top"/>
    </xf>
    <xf numFmtId="0" fontId="10" fillId="0" borderId="0" xfId="0" applyFont="1"/>
    <xf numFmtId="164" fontId="5" fillId="0" borderId="2" xfId="0" applyNumberFormat="1" applyFont="1" applyBorder="1" applyAlignment="1">
      <alignment vertical="top"/>
    </xf>
    <xf numFmtId="0" fontId="5" fillId="0" borderId="2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vertical="top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164" fontId="5" fillId="5" borderId="1" xfId="0" applyNumberFormat="1" applyFont="1" applyFill="1" applyBorder="1" applyAlignment="1">
      <alignment horizontal="right" vertical="top"/>
    </xf>
    <xf numFmtId="0" fontId="0" fillId="5" borderId="0" xfId="0" applyFill="1"/>
    <xf numFmtId="164" fontId="5" fillId="5" borderId="1" xfId="0" applyNumberFormat="1" applyFont="1" applyFill="1" applyBorder="1" applyAlignment="1">
      <alignment vertical="top"/>
    </xf>
    <xf numFmtId="0" fontId="9" fillId="6" borderId="0" xfId="1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11" fillId="5" borderId="0" xfId="0" applyFont="1" applyFill="1"/>
    <xf numFmtId="0" fontId="5" fillId="5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vertical="top"/>
    </xf>
    <xf numFmtId="0" fontId="0" fillId="4" borderId="0" xfId="0" applyFill="1"/>
    <xf numFmtId="0" fontId="6" fillId="7" borderId="1" xfId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164" fontId="5" fillId="4" borderId="1" xfId="0" applyNumberFormat="1" applyFont="1" applyFill="1" applyBorder="1" applyAlignment="1">
      <alignment horizontal="right" vertical="top"/>
    </xf>
    <xf numFmtId="164" fontId="5" fillId="4" borderId="1" xfId="0" applyNumberFormat="1" applyFont="1" applyFill="1" applyBorder="1" applyAlignment="1">
      <alignment vertical="top"/>
    </xf>
    <xf numFmtId="164" fontId="5" fillId="4" borderId="2" xfId="0" applyNumberFormat="1" applyFont="1" applyFill="1" applyBorder="1" applyAlignment="1">
      <alignment vertical="top"/>
    </xf>
    <xf numFmtId="164" fontId="4" fillId="4" borderId="1" xfId="0" applyNumberFormat="1" applyFont="1" applyFill="1" applyBorder="1"/>
    <xf numFmtId="0" fontId="5" fillId="5" borderId="0" xfId="0" applyFont="1" applyFill="1" applyAlignment="1">
      <alignment vertical="top" wrapText="1"/>
    </xf>
  </cellXfs>
  <cellStyles count="5">
    <cellStyle name="xl25" xfId="4"/>
    <cellStyle name="xl32" xfId="2"/>
    <cellStyle name="xl40" xfId="3"/>
    <cellStyle name="Обычный" xfId="0" builtinId="0"/>
    <cellStyle name="Обычный_Рачет расходов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topLeftCell="B46" workbookViewId="0">
      <selection activeCell="E55" sqref="E55"/>
    </sheetView>
  </sheetViews>
  <sheetFormatPr defaultRowHeight="15.75"/>
  <cols>
    <col min="1" max="1" width="58.5703125" customWidth="1"/>
    <col min="2" max="2" width="11.42578125" customWidth="1"/>
    <col min="3" max="3" width="15.5703125" customWidth="1"/>
    <col min="4" max="4" width="16.42578125" customWidth="1"/>
    <col min="5" max="5" width="12.5703125" customWidth="1"/>
    <col min="6" max="6" width="12.7109375" customWidth="1"/>
    <col min="7" max="7" width="11.5703125" customWidth="1"/>
    <col min="8" max="8" width="12.42578125" style="18" customWidth="1"/>
    <col min="9" max="11" width="10.140625" customWidth="1"/>
  </cols>
  <sheetData>
    <row r="1" spans="1:11" ht="15">
      <c r="A1" s="2"/>
      <c r="B1" s="2"/>
      <c r="C1" s="2"/>
      <c r="D1" s="2"/>
      <c r="E1" s="2"/>
      <c r="F1" s="2"/>
      <c r="G1" s="37" t="s">
        <v>31</v>
      </c>
      <c r="H1" s="37"/>
      <c r="I1" s="37"/>
      <c r="J1" s="37"/>
      <c r="K1" s="37"/>
    </row>
    <row r="2" spans="1:11">
      <c r="A2" s="2"/>
      <c r="B2" s="2"/>
      <c r="C2" s="2"/>
      <c r="D2" s="2"/>
      <c r="E2" s="2"/>
      <c r="F2" s="2"/>
      <c r="G2" s="2"/>
      <c r="I2" s="2"/>
      <c r="J2" s="2"/>
      <c r="K2" s="2"/>
    </row>
    <row r="3" spans="1:11" ht="14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4.25">
      <c r="A4" s="36" t="s">
        <v>19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4.25">
      <c r="A5" s="36" t="s">
        <v>30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51.75" customHeight="1">
      <c r="A7" s="38" t="s">
        <v>1</v>
      </c>
      <c r="B7" s="38" t="s">
        <v>5</v>
      </c>
      <c r="C7" s="38" t="s">
        <v>28</v>
      </c>
      <c r="D7" s="39" t="s">
        <v>6</v>
      </c>
      <c r="E7" s="38" t="s">
        <v>2</v>
      </c>
      <c r="F7" s="38" t="s">
        <v>3</v>
      </c>
      <c r="G7" s="38"/>
      <c r="H7" s="38"/>
      <c r="I7" s="38"/>
      <c r="J7" s="38"/>
      <c r="K7" s="38"/>
    </row>
    <row r="8" spans="1:11" ht="14.25">
      <c r="A8" s="38"/>
      <c r="B8" s="38"/>
      <c r="C8" s="38"/>
      <c r="D8" s="39"/>
      <c r="E8" s="38"/>
      <c r="F8" s="1">
        <v>2020</v>
      </c>
      <c r="G8" s="1">
        <v>2021</v>
      </c>
      <c r="H8" s="21">
        <v>2022</v>
      </c>
      <c r="I8" s="1">
        <v>2023</v>
      </c>
      <c r="J8" s="1">
        <v>2024</v>
      </c>
      <c r="K8" s="1">
        <v>2025</v>
      </c>
    </row>
    <row r="9" spans="1:11" ht="27" customHeight="1">
      <c r="A9" s="28" t="s">
        <v>27</v>
      </c>
      <c r="B9" s="29"/>
      <c r="C9" s="30"/>
      <c r="D9" s="31"/>
      <c r="E9" s="32">
        <f>SUM(F9,G9,H9,I9,J9,K9)</f>
        <v>0</v>
      </c>
      <c r="F9" s="32"/>
      <c r="G9" s="32"/>
      <c r="H9" s="32"/>
      <c r="I9" s="32"/>
      <c r="J9" s="32"/>
      <c r="K9" s="32" t="s">
        <v>9</v>
      </c>
    </row>
    <row r="10" spans="1:11" s="33" customFormat="1" ht="85.5">
      <c r="A10" s="28" t="s">
        <v>16</v>
      </c>
      <c r="B10" s="29" t="s">
        <v>18</v>
      </c>
      <c r="C10" s="30" t="s">
        <v>12</v>
      </c>
      <c r="D10" s="31" t="s">
        <v>20</v>
      </c>
      <c r="E10" s="32">
        <f>SUM(F10:K10)</f>
        <v>90</v>
      </c>
      <c r="F10" s="32">
        <v>15</v>
      </c>
      <c r="G10" s="32">
        <v>15</v>
      </c>
      <c r="H10" s="34">
        <v>15</v>
      </c>
      <c r="I10" s="32">
        <v>15</v>
      </c>
      <c r="J10" s="32">
        <v>15</v>
      </c>
      <c r="K10" s="32">
        <v>15</v>
      </c>
    </row>
    <row r="11" spans="1:11" s="33" customFormat="1" ht="57">
      <c r="A11" s="28" t="s">
        <v>26</v>
      </c>
      <c r="B11" s="29" t="s">
        <v>18</v>
      </c>
      <c r="C11" s="30" t="s">
        <v>11</v>
      </c>
      <c r="D11" s="31" t="s">
        <v>21</v>
      </c>
      <c r="E11" s="32">
        <f>SUM(F11,G11,H11,I11,J11,K11)</f>
        <v>5951.6579999999994</v>
      </c>
      <c r="F11" s="32">
        <f>SUM(F13:F16)</f>
        <v>1497.548</v>
      </c>
      <c r="G11" s="32">
        <f t="shared" ref="G11:K11" si="0">SUM(G13:G16)</f>
        <v>847.05799999999999</v>
      </c>
      <c r="H11" s="32">
        <f t="shared" si="0"/>
        <v>876.76299999999992</v>
      </c>
      <c r="I11" s="32">
        <f t="shared" si="0"/>
        <v>876.76299999999992</v>
      </c>
      <c r="J11" s="32">
        <f t="shared" si="0"/>
        <v>876.76299999999992</v>
      </c>
      <c r="K11" s="32">
        <f t="shared" si="0"/>
        <v>976.76299999999992</v>
      </c>
    </row>
    <row r="12" spans="1:11" ht="15">
      <c r="A12" s="4" t="s">
        <v>4</v>
      </c>
      <c r="B12" s="11"/>
      <c r="C12" s="13"/>
      <c r="D12" s="14"/>
      <c r="E12" s="8"/>
      <c r="F12" s="9"/>
      <c r="G12" s="9"/>
      <c r="H12" s="23"/>
      <c r="I12" s="8"/>
      <c r="J12" s="9"/>
      <c r="K12" s="9"/>
    </row>
    <row r="13" spans="1:11" ht="15">
      <c r="A13" s="4" t="s">
        <v>7</v>
      </c>
      <c r="B13" s="26"/>
      <c r="C13" s="13"/>
      <c r="D13" s="14"/>
      <c r="E13" s="8" t="s">
        <v>9</v>
      </c>
      <c r="F13" s="9">
        <v>247.548</v>
      </c>
      <c r="G13" s="9">
        <v>297.05799999999999</v>
      </c>
      <c r="H13" s="9">
        <v>326.76299999999998</v>
      </c>
      <c r="I13" s="8">
        <v>326.76299999999998</v>
      </c>
      <c r="J13" s="9">
        <v>326.76299999999998</v>
      </c>
      <c r="K13" s="9">
        <v>326.76299999999998</v>
      </c>
    </row>
    <row r="14" spans="1:11" ht="15">
      <c r="A14" s="4" t="s">
        <v>35</v>
      </c>
      <c r="B14" s="26"/>
      <c r="C14" s="13"/>
      <c r="D14" s="14"/>
      <c r="E14" s="8">
        <f t="shared" ref="E14:E16" si="1">SUM(F14:K14)</f>
        <v>1700</v>
      </c>
      <c r="F14" s="9">
        <v>200</v>
      </c>
      <c r="G14" s="9">
        <v>300</v>
      </c>
      <c r="H14" s="22">
        <v>300</v>
      </c>
      <c r="I14" s="8">
        <v>300</v>
      </c>
      <c r="J14" s="9">
        <v>300</v>
      </c>
      <c r="K14" s="9">
        <v>300</v>
      </c>
    </row>
    <row r="15" spans="1:11" ht="15">
      <c r="A15" s="4" t="s">
        <v>37</v>
      </c>
      <c r="B15" s="26"/>
      <c r="C15" s="13"/>
      <c r="D15" s="14"/>
      <c r="E15" s="8">
        <f t="shared" si="1"/>
        <v>300</v>
      </c>
      <c r="F15" s="9">
        <v>50</v>
      </c>
      <c r="G15" s="9">
        <v>50</v>
      </c>
      <c r="H15" s="23">
        <v>50</v>
      </c>
      <c r="I15" s="8">
        <v>50</v>
      </c>
      <c r="J15" s="9">
        <v>50</v>
      </c>
      <c r="K15" s="9">
        <v>50</v>
      </c>
    </row>
    <row r="16" spans="1:11" ht="30">
      <c r="A16" s="4" t="s">
        <v>36</v>
      </c>
      <c r="B16" s="26"/>
      <c r="C16" s="13"/>
      <c r="D16" s="14"/>
      <c r="E16" s="8">
        <f t="shared" si="1"/>
        <v>2100</v>
      </c>
      <c r="F16" s="9">
        <v>1000</v>
      </c>
      <c r="G16" s="9">
        <v>200</v>
      </c>
      <c r="H16" s="22">
        <v>200</v>
      </c>
      <c r="I16" s="8">
        <v>200</v>
      </c>
      <c r="J16" s="9">
        <v>200</v>
      </c>
      <c r="K16" s="9">
        <v>300</v>
      </c>
    </row>
    <row r="17" spans="1:11" s="33" customFormat="1" ht="49.5" customHeight="1">
      <c r="A17" s="28" t="s">
        <v>23</v>
      </c>
      <c r="B17" s="29" t="s">
        <v>18</v>
      </c>
      <c r="C17" s="30" t="s">
        <v>12</v>
      </c>
      <c r="D17" s="31" t="s">
        <v>21</v>
      </c>
      <c r="E17" s="32">
        <f>SUM(F17:K17)</f>
        <v>28161.519000000004</v>
      </c>
      <c r="F17" s="32">
        <f>SUM(F19:F28)</f>
        <v>2916.2150000000001</v>
      </c>
      <c r="G17" s="32">
        <f>SUM(G19:G28)</f>
        <v>11501.053</v>
      </c>
      <c r="H17" s="34">
        <f>SUM(H19:H28)</f>
        <v>11774.631000000001</v>
      </c>
      <c r="I17" s="32">
        <f>SUM(I19:I28)</f>
        <v>656.54</v>
      </c>
      <c r="J17" s="32">
        <f>SUM(J19:J28)</f>
        <v>656.54</v>
      </c>
      <c r="K17" s="32">
        <f>SUM(K19:K28)</f>
        <v>656.54</v>
      </c>
    </row>
    <row r="18" spans="1:11" ht="15">
      <c r="A18" s="4" t="s">
        <v>4</v>
      </c>
      <c r="B18" s="10"/>
      <c r="C18" s="13"/>
      <c r="D18" s="14"/>
      <c r="E18" s="8"/>
      <c r="F18" s="9"/>
      <c r="G18" s="9"/>
      <c r="H18" s="23"/>
      <c r="I18" s="8"/>
      <c r="J18" s="9"/>
      <c r="K18" s="9"/>
    </row>
    <row r="19" spans="1:11" ht="30">
      <c r="A19" s="4" t="s">
        <v>44</v>
      </c>
      <c r="B19" s="10"/>
      <c r="C19" s="13"/>
      <c r="D19" s="14"/>
      <c r="E19" s="8">
        <f>SUM(F19:K19)</f>
        <v>100</v>
      </c>
      <c r="F19" s="9" t="s">
        <v>9</v>
      </c>
      <c r="G19" s="9">
        <v>100</v>
      </c>
      <c r="H19" s="23"/>
      <c r="I19" s="8" t="s">
        <v>9</v>
      </c>
      <c r="J19" s="9" t="s">
        <v>9</v>
      </c>
      <c r="K19" s="9" t="s">
        <v>9</v>
      </c>
    </row>
    <row r="20" spans="1:11" ht="15">
      <c r="A20" s="4" t="s">
        <v>24</v>
      </c>
      <c r="B20" s="10"/>
      <c r="C20" s="13"/>
      <c r="D20" s="14"/>
      <c r="E20" s="8">
        <f t="shared" ref="E20:E22" si="2">SUM(F20:K20)</f>
        <v>1800</v>
      </c>
      <c r="F20" s="9">
        <v>300</v>
      </c>
      <c r="G20" s="9">
        <v>300</v>
      </c>
      <c r="H20" s="23">
        <v>300</v>
      </c>
      <c r="I20" s="8">
        <v>300</v>
      </c>
      <c r="J20" s="9">
        <v>300</v>
      </c>
      <c r="K20" s="9">
        <v>300</v>
      </c>
    </row>
    <row r="21" spans="1:11" ht="15">
      <c r="A21" s="4" t="s">
        <v>25</v>
      </c>
      <c r="B21" s="10"/>
      <c r="C21" s="13"/>
      <c r="D21" s="14"/>
      <c r="E21" s="8">
        <f t="shared" si="2"/>
        <v>1100</v>
      </c>
      <c r="F21" s="9">
        <v>300</v>
      </c>
      <c r="G21" s="9">
        <v>150</v>
      </c>
      <c r="H21" s="23">
        <v>200</v>
      </c>
      <c r="I21" s="8">
        <v>150</v>
      </c>
      <c r="J21" s="9">
        <v>150</v>
      </c>
      <c r="K21" s="9">
        <v>150</v>
      </c>
    </row>
    <row r="22" spans="1:11" ht="15">
      <c r="A22" s="4" t="s">
        <v>42</v>
      </c>
      <c r="B22" s="10"/>
      <c r="C22" s="13"/>
      <c r="D22" s="14"/>
      <c r="E22" s="8">
        <f t="shared" si="2"/>
        <v>480</v>
      </c>
      <c r="F22" s="9">
        <v>80</v>
      </c>
      <c r="G22" s="9">
        <v>80</v>
      </c>
      <c r="H22" s="23">
        <v>80</v>
      </c>
      <c r="I22" s="8">
        <v>80</v>
      </c>
      <c r="J22" s="9">
        <v>80</v>
      </c>
      <c r="K22" s="9">
        <v>80</v>
      </c>
    </row>
    <row r="23" spans="1:11" ht="30">
      <c r="A23" s="4" t="s">
        <v>43</v>
      </c>
      <c r="B23" s="10"/>
      <c r="C23" s="13"/>
      <c r="D23" s="14"/>
      <c r="E23" s="8">
        <f>SUM(F23:K23)</f>
        <v>668.42099999999994</v>
      </c>
      <c r="F23" s="9">
        <v>96.314999999999998</v>
      </c>
      <c r="G23" s="9">
        <v>105.946</v>
      </c>
      <c r="H23" s="22">
        <v>116.54</v>
      </c>
      <c r="I23" s="8">
        <v>116.54</v>
      </c>
      <c r="J23" s="9">
        <v>116.54</v>
      </c>
      <c r="K23" s="9">
        <v>116.54</v>
      </c>
    </row>
    <row r="24" spans="1:11" ht="15">
      <c r="A24" s="4" t="s">
        <v>45</v>
      </c>
      <c r="B24" s="10"/>
      <c r="C24" s="13"/>
      <c r="D24" s="14"/>
      <c r="E24" s="8">
        <f>SUM(F24:K24)</f>
        <v>100</v>
      </c>
      <c r="F24" s="9">
        <v>100</v>
      </c>
      <c r="G24" s="9"/>
      <c r="H24" s="22"/>
      <c r="I24" s="8"/>
      <c r="J24" s="9"/>
      <c r="K24" s="9"/>
    </row>
    <row r="25" spans="1:11" ht="15">
      <c r="A25" s="4" t="s">
        <v>46</v>
      </c>
      <c r="B25" s="10"/>
      <c r="C25" s="13"/>
      <c r="D25" s="14"/>
      <c r="E25" s="8">
        <f>SUM(F25:K25)</f>
        <v>50</v>
      </c>
      <c r="F25" s="9"/>
      <c r="G25" s="9">
        <v>50</v>
      </c>
      <c r="H25" s="22"/>
      <c r="I25" s="8"/>
      <c r="J25" s="9"/>
      <c r="K25" s="9"/>
    </row>
    <row r="26" spans="1:11" ht="15">
      <c r="A26" s="4" t="s">
        <v>47</v>
      </c>
      <c r="B26" s="10"/>
      <c r="C26" s="13"/>
      <c r="D26" s="14"/>
      <c r="E26" s="8">
        <f>SUM(F26:K26)</f>
        <v>23373.198</v>
      </c>
      <c r="F26" s="9">
        <v>1600</v>
      </c>
      <c r="G26" s="9">
        <v>10705.107</v>
      </c>
      <c r="H26" s="22">
        <v>11068.091</v>
      </c>
      <c r="I26" s="8"/>
      <c r="J26" s="9"/>
      <c r="K26" s="9"/>
    </row>
    <row r="27" spans="1:11" ht="15">
      <c r="A27" s="4" t="s">
        <v>48</v>
      </c>
      <c r="B27" s="10"/>
      <c r="C27" s="13"/>
      <c r="D27" s="14"/>
      <c r="E27" s="8">
        <f>SUM(F27:K27)</f>
        <v>60</v>
      </c>
      <c r="F27" s="9">
        <v>10</v>
      </c>
      <c r="G27" s="9">
        <v>10</v>
      </c>
      <c r="H27" s="22">
        <v>10</v>
      </c>
      <c r="I27" s="8">
        <v>10</v>
      </c>
      <c r="J27" s="9">
        <v>10</v>
      </c>
      <c r="K27" s="9">
        <v>10</v>
      </c>
    </row>
    <row r="28" spans="1:11" ht="15">
      <c r="A28" s="4" t="s">
        <v>49</v>
      </c>
      <c r="B28" s="10"/>
      <c r="C28" s="13"/>
      <c r="D28" s="14"/>
      <c r="E28" s="8">
        <f>SUM(F28:K28)</f>
        <v>429.9</v>
      </c>
      <c r="F28" s="9">
        <v>429.9</v>
      </c>
      <c r="G28" s="9"/>
      <c r="H28" s="22"/>
      <c r="I28" s="8"/>
      <c r="J28" s="9"/>
      <c r="K28" s="9"/>
    </row>
    <row r="29" spans="1:11" s="33" customFormat="1" ht="45" customHeight="1">
      <c r="A29" s="28" t="s">
        <v>15</v>
      </c>
      <c r="B29" s="29" t="s">
        <v>18</v>
      </c>
      <c r="C29" s="30" t="s">
        <v>12</v>
      </c>
      <c r="D29" s="31" t="s">
        <v>21</v>
      </c>
      <c r="E29" s="32">
        <f>SUM(F29,G29,H29,I29,J29,K29)</f>
        <v>896.01400000000001</v>
      </c>
      <c r="F29" s="32">
        <f>SUM(F31:F36)</f>
        <v>182.66900000000001</v>
      </c>
      <c r="G29" s="32">
        <f t="shared" ref="G29:K29" si="3">SUM(G31:G36)</f>
        <v>212.66900000000001</v>
      </c>
      <c r="H29" s="32">
        <f t="shared" si="3"/>
        <v>212.66900000000001</v>
      </c>
      <c r="I29" s="32">
        <f t="shared" si="3"/>
        <v>112.66900000000001</v>
      </c>
      <c r="J29" s="32">
        <f t="shared" si="3"/>
        <v>62.668999999999997</v>
      </c>
      <c r="K29" s="32">
        <f t="shared" si="3"/>
        <v>112.66900000000001</v>
      </c>
    </row>
    <row r="30" spans="1:11" ht="15">
      <c r="A30" s="4" t="s">
        <v>4</v>
      </c>
      <c r="B30" s="12"/>
      <c r="C30" s="13"/>
      <c r="D30" s="14"/>
      <c r="E30" s="8"/>
      <c r="F30" s="9"/>
      <c r="G30" s="9"/>
      <c r="H30" s="23"/>
      <c r="I30" s="9"/>
      <c r="J30" s="9"/>
      <c r="K30" s="9"/>
    </row>
    <row r="31" spans="1:11" ht="15">
      <c r="A31" s="4" t="s">
        <v>8</v>
      </c>
      <c r="B31" s="10"/>
      <c r="C31" s="13"/>
      <c r="D31" s="15"/>
      <c r="E31" s="8">
        <f t="shared" ref="E31:E36" si="4">SUM(F31:K31)</f>
        <v>361.61399999999998</v>
      </c>
      <c r="F31" s="9">
        <v>60.268999999999998</v>
      </c>
      <c r="G31" s="9">
        <v>60.268999999999998</v>
      </c>
      <c r="H31" s="22">
        <v>60.268999999999998</v>
      </c>
      <c r="I31" s="9">
        <v>60.268999999999998</v>
      </c>
      <c r="J31" s="9">
        <v>60.268999999999998</v>
      </c>
      <c r="K31" s="9">
        <v>60.268999999999998</v>
      </c>
    </row>
    <row r="32" spans="1:11" ht="30">
      <c r="A32" s="4" t="s">
        <v>10</v>
      </c>
      <c r="B32" s="10"/>
      <c r="C32" s="13"/>
      <c r="D32" s="14"/>
      <c r="E32" s="8">
        <f t="shared" si="4"/>
        <v>0</v>
      </c>
      <c r="F32" s="17" t="s">
        <v>9</v>
      </c>
      <c r="G32" s="9" t="s">
        <v>9</v>
      </c>
      <c r="H32" s="24"/>
      <c r="I32" s="9"/>
      <c r="J32" s="9" t="s">
        <v>9</v>
      </c>
      <c r="K32" s="9" t="s">
        <v>22</v>
      </c>
    </row>
    <row r="33" spans="1:11" ht="15">
      <c r="A33" s="4" t="s">
        <v>32</v>
      </c>
      <c r="B33" s="10"/>
      <c r="C33" s="13"/>
      <c r="D33" s="14"/>
      <c r="E33" s="8">
        <f t="shared" si="4"/>
        <v>150</v>
      </c>
      <c r="F33" s="9">
        <v>50</v>
      </c>
      <c r="G33" s="9"/>
      <c r="H33" s="23"/>
      <c r="I33" s="9">
        <v>50</v>
      </c>
      <c r="J33" s="9" t="s">
        <v>9</v>
      </c>
      <c r="K33" s="9">
        <v>50</v>
      </c>
    </row>
    <row r="34" spans="1:11" ht="30">
      <c r="A34" s="4" t="s">
        <v>33</v>
      </c>
      <c r="B34" s="10"/>
      <c r="C34" s="13"/>
      <c r="D34" s="14"/>
      <c r="E34" s="8">
        <f t="shared" si="4"/>
        <v>250</v>
      </c>
      <c r="F34" s="9">
        <v>50</v>
      </c>
      <c r="G34" s="9">
        <v>100</v>
      </c>
      <c r="H34" s="9">
        <v>100</v>
      </c>
      <c r="I34" s="9" t="s">
        <v>9</v>
      </c>
      <c r="J34" s="16" t="s">
        <v>9</v>
      </c>
      <c r="K34" s="9" t="s">
        <v>9</v>
      </c>
    </row>
    <row r="35" spans="1:11" ht="30">
      <c r="A35" s="4" t="s">
        <v>17</v>
      </c>
      <c r="B35" s="10"/>
      <c r="C35" s="13"/>
      <c r="D35" s="14"/>
      <c r="E35" s="8">
        <f t="shared" si="4"/>
        <v>14.4</v>
      </c>
      <c r="F35" s="9">
        <v>2.4</v>
      </c>
      <c r="G35" s="9">
        <v>2.4</v>
      </c>
      <c r="H35" s="22">
        <v>2.4</v>
      </c>
      <c r="I35" s="9">
        <v>2.4</v>
      </c>
      <c r="J35" s="9">
        <v>2.4</v>
      </c>
      <c r="K35" s="9">
        <v>2.4</v>
      </c>
    </row>
    <row r="36" spans="1:11" ht="15">
      <c r="A36" s="4" t="s">
        <v>34</v>
      </c>
      <c r="B36" s="10"/>
      <c r="C36" s="13"/>
      <c r="D36" s="14"/>
      <c r="E36" s="8">
        <f t="shared" si="4"/>
        <v>120</v>
      </c>
      <c r="F36" s="9">
        <v>20</v>
      </c>
      <c r="G36" s="9">
        <v>50</v>
      </c>
      <c r="H36" s="22">
        <v>50</v>
      </c>
      <c r="I36" s="9" t="s">
        <v>9</v>
      </c>
      <c r="J36" s="9" t="s">
        <v>9</v>
      </c>
      <c r="K36" s="9" t="s">
        <v>9</v>
      </c>
    </row>
    <row r="37" spans="1:11" s="42" customFormat="1" ht="27.75" customHeight="1">
      <c r="A37" s="41" t="s">
        <v>50</v>
      </c>
      <c r="B37" s="29"/>
      <c r="C37" s="30"/>
      <c r="D37" s="31"/>
      <c r="E37" s="32">
        <f>SUM(F37:K37)</f>
        <v>326.17</v>
      </c>
      <c r="F37" s="32">
        <f>SUM(F38)</f>
        <v>76.17</v>
      </c>
      <c r="G37" s="32">
        <f>SUM(G38)</f>
        <v>50</v>
      </c>
      <c r="H37" s="34">
        <f>SUM(H38)</f>
        <v>50</v>
      </c>
      <c r="I37" s="32">
        <f>SUM(I38)</f>
        <v>50</v>
      </c>
      <c r="J37" s="32">
        <f>SUM(J38)</f>
        <v>50</v>
      </c>
      <c r="K37" s="32">
        <f>SUM(K38)</f>
        <v>50</v>
      </c>
    </row>
    <row r="38" spans="1:11" ht="30">
      <c r="A38" s="40" t="s">
        <v>51</v>
      </c>
      <c r="B38" s="10"/>
      <c r="C38" s="13"/>
      <c r="D38" s="14"/>
      <c r="E38" s="8">
        <f>SUM(F38:K38)</f>
        <v>326.17</v>
      </c>
      <c r="F38" s="9">
        <v>76.17</v>
      </c>
      <c r="G38" s="9">
        <v>50</v>
      </c>
      <c r="H38" s="22">
        <v>50</v>
      </c>
      <c r="I38" s="9">
        <v>50</v>
      </c>
      <c r="J38" s="9">
        <v>50</v>
      </c>
      <c r="K38" s="9">
        <v>50</v>
      </c>
    </row>
    <row r="39" spans="1:11" s="33" customFormat="1" ht="28.5" customHeight="1">
      <c r="A39" s="35" t="s">
        <v>54</v>
      </c>
      <c r="B39" s="29" t="s">
        <v>18</v>
      </c>
      <c r="C39" s="30" t="s">
        <v>12</v>
      </c>
      <c r="D39" s="31" t="s">
        <v>29</v>
      </c>
      <c r="E39" s="32">
        <f t="shared" ref="E39:E54" si="5">SUM(F39:K39)</f>
        <v>5493.9979999999996</v>
      </c>
      <c r="F39" s="32">
        <f>SUM(F41:F44)</f>
        <v>4668.9979999999996</v>
      </c>
      <c r="G39" s="32">
        <f t="shared" ref="G39:K39" si="6">SUM(G41:G44)</f>
        <v>165</v>
      </c>
      <c r="H39" s="32">
        <f t="shared" si="6"/>
        <v>165</v>
      </c>
      <c r="I39" s="32">
        <f t="shared" si="6"/>
        <v>165</v>
      </c>
      <c r="J39" s="32">
        <f t="shared" si="6"/>
        <v>165</v>
      </c>
      <c r="K39" s="32">
        <f t="shared" si="6"/>
        <v>165</v>
      </c>
    </row>
    <row r="40" spans="1:11" ht="15">
      <c r="A40" s="27" t="s">
        <v>4</v>
      </c>
      <c r="B40" s="10"/>
      <c r="C40" s="13"/>
      <c r="D40" s="15"/>
      <c r="E40" s="6"/>
      <c r="F40" s="7"/>
      <c r="G40" s="7"/>
      <c r="H40" s="7"/>
      <c r="I40" s="7"/>
      <c r="J40" s="7"/>
      <c r="K40" s="7"/>
    </row>
    <row r="41" spans="1:11" ht="30">
      <c r="A41" s="27" t="s">
        <v>38</v>
      </c>
      <c r="B41" s="10"/>
      <c r="C41" s="13"/>
      <c r="D41" s="14"/>
      <c r="E41" s="8">
        <f t="shared" si="5"/>
        <v>4503.9979999999996</v>
      </c>
      <c r="F41" s="9">
        <v>4503.9979999999996</v>
      </c>
      <c r="G41" s="7"/>
      <c r="H41" s="23"/>
      <c r="I41" s="9"/>
      <c r="J41" s="9"/>
      <c r="K41" s="7"/>
    </row>
    <row r="42" spans="1:11" ht="15">
      <c r="A42" s="27" t="s">
        <v>39</v>
      </c>
      <c r="B42" s="10"/>
      <c r="C42" s="13"/>
      <c r="D42" s="14"/>
      <c r="E42" s="8">
        <f t="shared" si="5"/>
        <v>300</v>
      </c>
      <c r="F42" s="9">
        <v>50</v>
      </c>
      <c r="G42" s="9">
        <v>50</v>
      </c>
      <c r="H42" s="23">
        <v>50</v>
      </c>
      <c r="I42" s="9">
        <v>50</v>
      </c>
      <c r="J42" s="9">
        <v>50</v>
      </c>
      <c r="K42" s="9">
        <v>50</v>
      </c>
    </row>
    <row r="43" spans="1:11" ht="15">
      <c r="A43" s="27" t="s">
        <v>40</v>
      </c>
      <c r="B43" s="10"/>
      <c r="C43" s="13"/>
      <c r="D43" s="14"/>
      <c r="E43" s="8">
        <f>SUM(F43:K43)</f>
        <v>600</v>
      </c>
      <c r="F43" s="9">
        <v>100</v>
      </c>
      <c r="G43" s="9">
        <v>100</v>
      </c>
      <c r="H43" s="23">
        <v>100</v>
      </c>
      <c r="I43" s="9">
        <v>100</v>
      </c>
      <c r="J43" s="9">
        <v>100</v>
      </c>
      <c r="K43" s="9">
        <v>100</v>
      </c>
    </row>
    <row r="44" spans="1:11" ht="15">
      <c r="A44" s="27" t="s">
        <v>41</v>
      </c>
      <c r="B44" s="10"/>
      <c r="C44" s="13"/>
      <c r="D44" s="14"/>
      <c r="E44" s="8">
        <f t="shared" si="5"/>
        <v>90</v>
      </c>
      <c r="F44" s="9">
        <v>15</v>
      </c>
      <c r="G44" s="9">
        <v>15</v>
      </c>
      <c r="H44" s="23">
        <v>15</v>
      </c>
      <c r="I44" s="9">
        <v>15</v>
      </c>
      <c r="J44" s="9">
        <v>15</v>
      </c>
      <c r="K44" s="9">
        <v>15</v>
      </c>
    </row>
    <row r="45" spans="1:11" s="33" customFormat="1" ht="46.5" customHeight="1">
      <c r="A45" s="56" t="s">
        <v>52</v>
      </c>
      <c r="B45" s="29" t="s">
        <v>18</v>
      </c>
      <c r="C45" s="30" t="s">
        <v>12</v>
      </c>
      <c r="D45" s="31" t="s">
        <v>21</v>
      </c>
      <c r="E45" s="32">
        <f t="shared" si="5"/>
        <v>2732.0740000000001</v>
      </c>
      <c r="F45" s="32">
        <f>F46</f>
        <v>1625.912</v>
      </c>
      <c r="G45" s="32">
        <f t="shared" ref="G45:K45" si="7">G46</f>
        <v>1106.162</v>
      </c>
      <c r="H45" s="32" t="str">
        <f t="shared" si="7"/>
        <v xml:space="preserve"> </v>
      </c>
      <c r="I45" s="32">
        <f t="shared" si="7"/>
        <v>0</v>
      </c>
      <c r="J45" s="32">
        <f t="shared" si="7"/>
        <v>0</v>
      </c>
      <c r="K45" s="32">
        <f t="shared" si="7"/>
        <v>0</v>
      </c>
    </row>
    <row r="46" spans="1:11" s="49" customFormat="1" ht="20.25" customHeight="1">
      <c r="A46" s="44" t="s">
        <v>59</v>
      </c>
      <c r="B46" s="45"/>
      <c r="C46" s="46"/>
      <c r="D46" s="47"/>
      <c r="E46" s="17">
        <f t="shared" si="5"/>
        <v>2732.0740000000001</v>
      </c>
      <c r="F46" s="17">
        <v>1625.912</v>
      </c>
      <c r="G46" s="17">
        <v>1106.162</v>
      </c>
      <c r="H46" s="48" t="s">
        <v>9</v>
      </c>
      <c r="I46" s="17">
        <f t="shared" ref="F46:K46" si="8">SUM(I48:I49)</f>
        <v>0</v>
      </c>
      <c r="J46" s="17">
        <f t="shared" si="8"/>
        <v>0</v>
      </c>
      <c r="K46" s="17">
        <f t="shared" si="8"/>
        <v>0</v>
      </c>
    </row>
    <row r="47" spans="1:11" s="49" customFormat="1" ht="15">
      <c r="A47" s="50" t="s">
        <v>4</v>
      </c>
      <c r="B47" s="45"/>
      <c r="C47" s="51"/>
      <c r="D47" s="47"/>
      <c r="E47" s="52"/>
      <c r="F47" s="52"/>
      <c r="G47" s="52"/>
      <c r="H47" s="53"/>
      <c r="I47" s="52"/>
      <c r="J47" s="52"/>
      <c r="K47" s="52"/>
    </row>
    <row r="48" spans="1:11" s="49" customFormat="1" ht="15">
      <c r="A48" s="50" t="s">
        <v>53</v>
      </c>
      <c r="B48" s="45"/>
      <c r="C48" s="51"/>
      <c r="D48" s="54"/>
      <c r="E48" s="17">
        <f t="shared" si="5"/>
        <v>1625.912</v>
      </c>
      <c r="F48" s="17">
        <v>1625.912</v>
      </c>
      <c r="G48" s="17" t="s">
        <v>9</v>
      </c>
      <c r="H48" s="55" t="s">
        <v>9</v>
      </c>
      <c r="I48" s="52"/>
      <c r="J48" s="52"/>
      <c r="K48" s="52"/>
    </row>
    <row r="49" spans="1:11" s="49" customFormat="1" ht="15">
      <c r="A49" s="50" t="s">
        <v>60</v>
      </c>
      <c r="B49" s="45"/>
      <c r="C49" s="51"/>
      <c r="D49" s="54"/>
      <c r="E49" s="17">
        <f t="shared" si="5"/>
        <v>2732.0740000000001</v>
      </c>
      <c r="F49" s="17">
        <v>1625.912</v>
      </c>
      <c r="G49" s="17">
        <v>1106.162</v>
      </c>
      <c r="H49" s="55" t="s">
        <v>9</v>
      </c>
      <c r="I49" s="52"/>
      <c r="J49" s="52"/>
      <c r="K49" s="52"/>
    </row>
    <row r="50" spans="1:11" s="33" customFormat="1" ht="45" customHeight="1">
      <c r="A50" s="43" t="s">
        <v>55</v>
      </c>
      <c r="B50" s="29" t="s">
        <v>18</v>
      </c>
      <c r="C50" s="28"/>
      <c r="D50" s="31" t="s">
        <v>21</v>
      </c>
      <c r="E50" s="32">
        <f t="shared" si="5"/>
        <v>955.55600000000004</v>
      </c>
      <c r="F50" s="32">
        <f>SUM(F52:F54)</f>
        <v>800</v>
      </c>
      <c r="G50" s="32">
        <f t="shared" ref="G50:K50" si="9">SUM(G52:G54)</f>
        <v>77.778000000000006</v>
      </c>
      <c r="H50" s="32">
        <f t="shared" si="9"/>
        <v>77.778000000000006</v>
      </c>
      <c r="I50" s="32">
        <f t="shared" si="9"/>
        <v>0</v>
      </c>
      <c r="J50" s="32">
        <f t="shared" si="9"/>
        <v>0</v>
      </c>
      <c r="K50" s="32">
        <f t="shared" si="9"/>
        <v>0</v>
      </c>
    </row>
    <row r="51" spans="1:11" ht="15">
      <c r="A51" s="27" t="s">
        <v>4</v>
      </c>
      <c r="B51" s="10"/>
      <c r="C51" s="5"/>
      <c r="D51" s="15"/>
      <c r="E51" s="6"/>
      <c r="F51" s="6"/>
      <c r="G51" s="6"/>
      <c r="H51" s="6"/>
      <c r="I51" s="6"/>
      <c r="J51" s="6"/>
      <c r="K51" s="6"/>
    </row>
    <row r="52" spans="1:11" ht="15">
      <c r="A52" s="25" t="s">
        <v>57</v>
      </c>
      <c r="B52" s="26"/>
      <c r="C52" s="4"/>
      <c r="D52" s="14"/>
      <c r="E52" s="8">
        <f t="shared" si="5"/>
        <v>77.778000000000006</v>
      </c>
      <c r="F52" s="8" t="s">
        <v>9</v>
      </c>
      <c r="G52" s="8">
        <v>77.778000000000006</v>
      </c>
      <c r="H52" s="22"/>
      <c r="I52" s="8"/>
      <c r="J52" s="9"/>
      <c r="K52" s="8"/>
    </row>
    <row r="53" spans="1:11" ht="15">
      <c r="A53" s="25" t="s">
        <v>56</v>
      </c>
      <c r="B53" s="26"/>
      <c r="C53" s="4"/>
      <c r="D53" s="14"/>
      <c r="E53" s="8">
        <f t="shared" si="5"/>
        <v>800</v>
      </c>
      <c r="F53" s="8">
        <v>800</v>
      </c>
      <c r="G53" s="8" t="s">
        <v>9</v>
      </c>
      <c r="H53" s="22"/>
      <c r="I53" s="8"/>
      <c r="J53" s="9"/>
      <c r="K53" s="8"/>
    </row>
    <row r="54" spans="1:11" ht="30">
      <c r="A54" s="25" t="s">
        <v>58</v>
      </c>
      <c r="B54" s="26"/>
      <c r="C54" s="4"/>
      <c r="D54" s="14"/>
      <c r="E54" s="8">
        <f t="shared" si="5"/>
        <v>77.778000000000006</v>
      </c>
      <c r="F54" s="8"/>
      <c r="G54" s="8"/>
      <c r="H54" s="8">
        <v>77.778000000000006</v>
      </c>
      <c r="I54" s="8"/>
      <c r="J54" s="9"/>
      <c r="K54" s="8"/>
    </row>
    <row r="55" spans="1:11" ht="28.5" customHeight="1">
      <c r="A55" s="20" t="s">
        <v>13</v>
      </c>
      <c r="B55" s="10" t="s">
        <v>9</v>
      </c>
      <c r="C55" s="5"/>
      <c r="D55" s="19"/>
      <c r="E55" s="6">
        <f>SUM(F55:K55)</f>
        <v>45996.318000000007</v>
      </c>
      <c r="F55" s="6">
        <f>SUM(G50,G45,G39,G37,G29,G17,G11,G10)</f>
        <v>13974.720000000001</v>
      </c>
      <c r="G55" s="6">
        <f>SUM(H50,H45,H39,H37,H29,H17,H11,H10)</f>
        <v>13171.841</v>
      </c>
      <c r="H55" s="6">
        <f>SUM(H50,H45,H39,H37,H29,H17,H11,H10)</f>
        <v>13171.841</v>
      </c>
      <c r="I55" s="6">
        <f>SUM(I50,I45,I39,I37,I29,I17,I11,I10)</f>
        <v>1875.9719999999998</v>
      </c>
      <c r="J55" s="6">
        <f>SUM(J50,J45,J39,J37,J29,J17,J11,J10)</f>
        <v>1825.9719999999998</v>
      </c>
      <c r="K55" s="6">
        <f>SUM(K50,K45,K39,K37,K29,K17,K11,K10)</f>
        <v>1975.9719999999998</v>
      </c>
    </row>
    <row r="56" spans="1:11" ht="15">
      <c r="A56" s="3"/>
      <c r="B56" s="2"/>
      <c r="C56" s="3"/>
      <c r="D56" s="3"/>
      <c r="E56" s="2"/>
      <c r="F56" s="2"/>
      <c r="G56" s="2"/>
      <c r="H56" s="2"/>
      <c r="I56" s="2"/>
      <c r="J56" s="2"/>
      <c r="K56" s="2"/>
    </row>
    <row r="57" spans="1:11" ht="18.75" customHeight="1">
      <c r="A57" s="2"/>
      <c r="B57" s="2"/>
      <c r="C57" s="3"/>
      <c r="D57" s="3"/>
      <c r="E57" s="2"/>
      <c r="F57" s="2"/>
      <c r="G57" s="2"/>
      <c r="H57" s="2"/>
      <c r="I57" s="2"/>
      <c r="J57" s="2"/>
      <c r="K57" s="2"/>
    </row>
    <row r="58" spans="1:11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7">
      <c r="A65" s="2"/>
      <c r="B65" s="2"/>
      <c r="C65" s="2"/>
      <c r="D65" s="2"/>
      <c r="G65" t="s">
        <v>14</v>
      </c>
    </row>
    <row r="66" spans="1:7">
      <c r="A66" s="2"/>
      <c r="B66" s="2"/>
      <c r="C66" s="2"/>
      <c r="D66" s="2"/>
    </row>
    <row r="67" spans="1:7">
      <c r="A67" s="2"/>
    </row>
  </sheetData>
  <mergeCells count="10">
    <mergeCell ref="A5:K5"/>
    <mergeCell ref="G1:K1"/>
    <mergeCell ref="A3:K3"/>
    <mergeCell ref="A4:K4"/>
    <mergeCell ref="F7:K7"/>
    <mergeCell ref="A7:A8"/>
    <mergeCell ref="B7:B8"/>
    <mergeCell ref="C7:C8"/>
    <mergeCell ref="D7:D8"/>
    <mergeCell ref="E7:E8"/>
  </mergeCells>
  <phoneticPr fontId="1" type="noConversion"/>
  <pageMargins left="0.39370078740157483" right="0.39370078740157483" top="0.19685039370078741" bottom="0.19685039370078741" header="0.51181102362204722" footer="0.51181102362204722"/>
  <pageSetup paperSize="9" scale="80" orientation="landscape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показ. ЖКХ.</vt:lpstr>
      <vt:lpstr>'показ. ЖКХ.'!Заголовки_для_печати</vt:lpstr>
      <vt:lpstr>'показ. ЖКХ.'!Область_печати</vt:lpstr>
    </vt:vector>
  </TitlesOfParts>
  <Company>Министерство финансовК.О.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usersh</cp:lastModifiedBy>
  <cp:lastPrinted>2019-12-03T08:27:12Z</cp:lastPrinted>
  <dcterms:created xsi:type="dcterms:W3CDTF">2013-08-26T07:48:35Z</dcterms:created>
  <dcterms:modified xsi:type="dcterms:W3CDTF">2019-12-18T14:16:21Z</dcterms:modified>
</cp:coreProperties>
</file>