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320" windowHeight="7485"/>
  </bookViews>
  <sheets>
    <sheet name="Тресоруково" sheetId="6" r:id="rId1"/>
  </sheets>
  <definedNames>
    <definedName name="_xlnm.Print_Area" localSheetId="0">Тресоруково!$A$1:$H$106</definedName>
  </definedNames>
  <calcPr calcId="124519"/>
</workbook>
</file>

<file path=xl/calcChain.xml><?xml version="1.0" encoding="utf-8"?>
<calcChain xmlns="http://schemas.openxmlformats.org/spreadsheetml/2006/main">
  <c r="G95" i="6"/>
  <c r="G71"/>
  <c r="F71"/>
  <c r="F75"/>
  <c r="G75"/>
  <c r="F35"/>
  <c r="F95"/>
  <c r="G48"/>
  <c r="F48"/>
  <c r="G35" l="1"/>
  <c r="F42" l="1"/>
  <c r="F82"/>
  <c r="G93"/>
  <c r="G90"/>
  <c r="G82"/>
  <c r="G80"/>
  <c r="G66"/>
  <c r="G59"/>
  <c r="G52"/>
  <c r="G42"/>
  <c r="G29"/>
  <c r="G24"/>
  <c r="G15"/>
  <c r="G7"/>
  <c r="F7"/>
  <c r="F66"/>
  <c r="F59"/>
  <c r="F15"/>
  <c r="G56" l="1"/>
  <c r="F56"/>
  <c r="G22"/>
  <c r="G6"/>
  <c r="F29"/>
  <c r="F93"/>
  <c r="F90"/>
  <c r="F80"/>
  <c r="F52"/>
  <c r="F24"/>
  <c r="G101" l="1"/>
  <c r="F22"/>
  <c r="F6"/>
  <c r="F101" l="1"/>
</calcChain>
</file>

<file path=xl/sharedStrings.xml><?xml version="1.0" encoding="utf-8"?>
<sst xmlns="http://schemas.openxmlformats.org/spreadsheetml/2006/main" count="194" uniqueCount="125">
  <si>
    <t>Наименование программы</t>
  </si>
  <si>
    <t>1. Муниципальная Программа «Развитие и сохранение культуры поселения»</t>
  </si>
  <si>
    <t>1.1.Подпрограмма «Организация досуга и обеспечение жителей поселения услугами организации культуры»</t>
  </si>
  <si>
    <t>1.2.Подпрограмма «Организация библиотечного обслуживания населения»</t>
  </si>
  <si>
    <t>2. Муниципальная Программа «Муниципальное управление и гражданское общество»</t>
  </si>
  <si>
    <t>2.2.Подпрограмма «Управление в сфере функций органов  местной администрации»</t>
  </si>
  <si>
    <t>2.3.Подпрограмма  «Обеспечение реализации Муниципальной Программы»</t>
  </si>
  <si>
    <t>2.4.Подпрограмма «Повышение устойчивости бюджета поселения»</t>
  </si>
  <si>
    <t>2.6.Подпрограмма  «Социальная поддержка граждан»</t>
  </si>
  <si>
    <t>3. Муниципальная Программа «Развитие территории поселения»</t>
  </si>
  <si>
    <t>3.1.Подпрограмма  «Ремонт и содержание муниципальных дорог»</t>
  </si>
  <si>
    <t>ЦСР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</si>
  <si>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</si>
  <si>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</si>
  <si>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11 1 01 00590</t>
  </si>
  <si>
    <t>16 0 00 00000</t>
  </si>
  <si>
    <t>16 1 01 92020</t>
  </si>
  <si>
    <t>16 2 01 92010</t>
  </si>
  <si>
    <t>16 4 01 90570</t>
  </si>
  <si>
    <t>16 4 03 98500</t>
  </si>
  <si>
    <t>16 4 02 97880</t>
  </si>
  <si>
    <t>16 6 01 90470</t>
  </si>
  <si>
    <t>16 8 01 51180</t>
  </si>
  <si>
    <t>19 0 00 00000</t>
  </si>
  <si>
    <t>19 2 01 90670</t>
  </si>
  <si>
    <t>19 3 01 90800</t>
  </si>
  <si>
    <t>11 0 00 00000</t>
  </si>
  <si>
    <t>11 2 01 85190</t>
  </si>
  <si>
    <t>19 1 01 81290</t>
  </si>
  <si>
    <t>19 1 01 S8850</t>
  </si>
  <si>
    <t>16 3 01 00590</t>
  </si>
  <si>
    <t>4. Муниципальная Программа «Развитие и поддержка малого и среднего предпринимательства»</t>
  </si>
  <si>
    <t>19 2 01 S8670</t>
  </si>
  <si>
    <t>Рз Пр</t>
  </si>
  <si>
    <t>Вр</t>
  </si>
  <si>
    <t>0801</t>
  </si>
  <si>
    <t>0102</t>
  </si>
  <si>
    <t>11 1 01 00000</t>
  </si>
  <si>
    <t>11 2 01 00000</t>
  </si>
  <si>
    <t>0104</t>
  </si>
  <si>
    <t>16 3 00 00000</t>
  </si>
  <si>
    <t>16 2 00 00000</t>
  </si>
  <si>
    <t>0113</t>
  </si>
  <si>
    <t>16 3 02 90200</t>
  </si>
  <si>
    <t>16 4 00 00000</t>
  </si>
  <si>
    <t>0111</t>
  </si>
  <si>
    <t>1301</t>
  </si>
  <si>
    <t>16 5 00 00000</t>
  </si>
  <si>
    <t>0309</t>
  </si>
  <si>
    <t>16 5 0191430</t>
  </si>
  <si>
    <t>0314</t>
  </si>
  <si>
    <t>1001</t>
  </si>
  <si>
    <t>0412</t>
  </si>
  <si>
    <t>16 8 00 00000</t>
  </si>
  <si>
    <t>0203</t>
  </si>
  <si>
    <t>19 1 00 00000</t>
  </si>
  <si>
    <t>0409</t>
  </si>
  <si>
    <t>19 3 00 00000</t>
  </si>
  <si>
    <t>0503</t>
  </si>
  <si>
    <t>0107</t>
  </si>
  <si>
    <t>1101</t>
  </si>
  <si>
    <t>16 7 01 90410</t>
  </si>
  <si>
    <t>19 2 00 00000</t>
  </si>
  <si>
    <t>19 6 01 91220</t>
  </si>
  <si>
    <t>99 1 01 92070</t>
  </si>
  <si>
    <t>0310</t>
  </si>
  <si>
    <t>16 5 01 91430</t>
  </si>
  <si>
    <t>19 4 00 00000</t>
  </si>
  <si>
    <t>19 6 00 00000</t>
  </si>
  <si>
    <t>19 8 00 00000</t>
  </si>
  <si>
    <t>05 1 01 90390</t>
  </si>
  <si>
    <t>05 0 00 00000</t>
  </si>
  <si>
    <t>19 4 01 S8910</t>
  </si>
  <si>
    <t>11 1 01 L4670</t>
  </si>
  <si>
    <t>16 5 02 91440</t>
  </si>
  <si>
    <t>2.7.Подпрограмма  «Обеспечение условий для развития на территории поселения физической культуры и массового спорта»</t>
  </si>
  <si>
    <t>16 9 01 90850</t>
  </si>
  <si>
    <t>19 1 01 L3720 (21г)</t>
  </si>
  <si>
    <t>19 8 01 90520</t>
  </si>
  <si>
    <t>19 9 00 00000</t>
  </si>
  <si>
    <t>19 9 0188690</t>
  </si>
  <si>
    <t xml:space="preserve"> Непрограммные расходы органов местного самоуправления</t>
  </si>
  <si>
    <t>19 4 01  90600</t>
  </si>
  <si>
    <t>11 1 01 S0590</t>
  </si>
  <si>
    <t xml:space="preserve">софинансирование </t>
  </si>
  <si>
    <t>11 2 01 L5190</t>
  </si>
  <si>
    <t>04 1 01 98500</t>
  </si>
  <si>
    <t>19 8 01 L5760</t>
  </si>
  <si>
    <t>благоустройство терр, с установкой д/п                                                                           местный</t>
  </si>
  <si>
    <t>внебюджет</t>
  </si>
  <si>
    <t>благоустройство терр, прилегающей к ДК                                                                           местный</t>
  </si>
  <si>
    <t>24 0 00 00000</t>
  </si>
  <si>
    <t>24 2 01 81290</t>
  </si>
  <si>
    <t>24 2 01  S8850</t>
  </si>
  <si>
    <t>2.1. Подпрограмма «Функционирование главы муниципального образования»</t>
  </si>
  <si>
    <t>2.9.Подпрограмма « Развитие градостроительной деятельности  поселения»</t>
  </si>
  <si>
    <t xml:space="preserve">16 7 01S8790 </t>
  </si>
  <si>
    <t>19 4 01  S8530</t>
  </si>
  <si>
    <t>3.1.Подпрограмма  «Развитие сети уличного освещения»</t>
  </si>
  <si>
    <t>3.2.Подпрограмма «Благоустройство территории поселения»</t>
  </si>
  <si>
    <t xml:space="preserve">3.3.Подпрограмма «Содержание мест захоронения и ремонт военно-мемориальных объектов»  </t>
  </si>
  <si>
    <t xml:space="preserve">3.4. Подпрограмма      «Повышение энергетической эффективности , сокращение энергитических издержек в учреждениях  поселения»  </t>
  </si>
  <si>
    <t xml:space="preserve">3.7.Подпрограмма «Осуществление муниципального земельного контроля  в границах поселения» </t>
  </si>
  <si>
    <t>3.5.Подпрограмма "Благоустройство мест массового отдыха"</t>
  </si>
  <si>
    <t>0502</t>
  </si>
  <si>
    <t>19 5 0190500</t>
  </si>
  <si>
    <t>19 3 02 90700</t>
  </si>
  <si>
    <t>4. Муниципальная программа «Использование  и охрана земель на территории  Тресоруковского  сельского поселения»</t>
  </si>
  <si>
    <t>4.1 Мероприятия по повышение эффективности использования и охраны земель на территории поселения</t>
  </si>
  <si>
    <t>5. Муниципальная программа «Развитие транспортной системы»</t>
  </si>
  <si>
    <r>
      <t xml:space="preserve">5.2 Подпрограмма «Капитальный ремонт и ремонт автомобильных дорог общего пользования местного значения на территории Тресоруковского сельского поселения»             </t>
    </r>
    <r>
      <rPr>
        <sz val="12"/>
        <color rgb="FF7030A0"/>
        <rFont val="Times New Roman"/>
        <family val="1"/>
        <charset val="204"/>
      </rPr>
      <t xml:space="preserve">  дорожный фон</t>
    </r>
    <r>
      <rPr>
        <sz val="12"/>
        <color rgb="FF000000"/>
        <rFont val="Times New Roman"/>
        <family val="1"/>
        <charset val="204"/>
      </rPr>
      <t>д</t>
    </r>
  </si>
  <si>
    <t>19 3 01 S8500</t>
  </si>
  <si>
    <t>План</t>
  </si>
  <si>
    <t>Исполнение</t>
  </si>
  <si>
    <t xml:space="preserve">В С Е Г О             </t>
  </si>
  <si>
    <t xml:space="preserve">3.6.«Реконструкция и строительство сетей объектов водоснабжения и водоотведения в Тресоруковском сельском поселении»                        </t>
  </si>
  <si>
    <t>Отчет по муниципальным программам Тресоруковского</t>
  </si>
  <si>
    <t xml:space="preserve"> сельского поселения за 1 квартал 2022 года</t>
  </si>
  <si>
    <t>(тыс.рублей)</t>
  </si>
  <si>
    <t>ОБ</t>
  </si>
  <si>
    <t>соф.</t>
  </si>
  <si>
    <t>ФБ</t>
  </si>
  <si>
    <t>16 7 00 00000</t>
  </si>
  <si>
    <t>Глава Тресоруковского сельского поселения:</t>
  </si>
  <si>
    <t>Н.А.Минько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</si>
</sst>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11" fillId="2" borderId="0" xfId="0" applyFont="1" applyFill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3" fillId="0" borderId="6" xfId="0" applyFont="1" applyFill="1" applyBorder="1" applyAlignment="1"/>
    <xf numFmtId="0" fontId="6" fillId="0" borderId="6" xfId="0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5" fillId="2" borderId="1" xfId="0" applyFont="1" applyFill="1" applyBorder="1" applyAlignment="1">
      <alignment wrapText="1"/>
    </xf>
    <xf numFmtId="0" fontId="12" fillId="0" borderId="0" xfId="0" applyFont="1"/>
    <xf numFmtId="0" fontId="13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0" xfId="0" applyFont="1"/>
    <xf numFmtId="0" fontId="4" fillId="2" borderId="0" xfId="0" applyFont="1" applyFill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0" applyFont="1"/>
    <xf numFmtId="164" fontId="1" fillId="0" borderId="0" xfId="0" applyNumberFormat="1" applyFont="1" applyAlignment="1">
      <alignment horizontal="left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1" fillId="2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165" fontId="5" fillId="3" borderId="2" xfId="0" applyNumberFormat="1" applyFont="1" applyFill="1" applyBorder="1" applyAlignment="1"/>
    <xf numFmtId="165" fontId="4" fillId="3" borderId="2" xfId="0" applyNumberFormat="1" applyFont="1" applyFill="1" applyBorder="1" applyAlignment="1"/>
    <xf numFmtId="165" fontId="6" fillId="3" borderId="1" xfId="0" applyNumberFormat="1" applyFont="1" applyFill="1" applyBorder="1" applyAlignment="1"/>
    <xf numFmtId="165" fontId="3" fillId="3" borderId="1" xfId="0" applyNumberFormat="1" applyFont="1" applyFill="1" applyBorder="1" applyAlignment="1"/>
    <xf numFmtId="165" fontId="4" fillId="3" borderId="3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/>
    <xf numFmtId="165" fontId="5" fillId="3" borderId="1" xfId="0" applyNumberFormat="1" applyFont="1" applyFill="1" applyBorder="1" applyAlignment="1"/>
    <xf numFmtId="165" fontId="6" fillId="2" borderId="1" xfId="0" applyNumberFormat="1" applyFont="1" applyFill="1" applyBorder="1" applyAlignment="1"/>
    <xf numFmtId="165" fontId="3" fillId="2" borderId="1" xfId="0" applyNumberFormat="1" applyFont="1" applyFill="1" applyBorder="1" applyAlignment="1"/>
    <xf numFmtId="165" fontId="8" fillId="3" borderId="1" xfId="0" applyNumberFormat="1" applyFont="1" applyFill="1" applyBorder="1" applyAlignment="1"/>
    <xf numFmtId="165" fontId="5" fillId="2" borderId="1" xfId="0" applyNumberFormat="1" applyFont="1" applyFill="1" applyBorder="1" applyAlignment="1"/>
    <xf numFmtId="165" fontId="1" fillId="3" borderId="1" xfId="0" applyNumberFormat="1" applyFont="1" applyFill="1" applyBorder="1" applyAlignment="1"/>
    <xf numFmtId="0" fontId="1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65" fontId="4" fillId="2" borderId="2" xfId="0" applyNumberFormat="1" applyFont="1" applyFill="1" applyBorder="1" applyAlignment="1"/>
    <xf numFmtId="165" fontId="4" fillId="2" borderId="3" xfId="0" applyNumberFormat="1" applyFont="1" applyFill="1" applyBorder="1" applyAlignment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165" fontId="3" fillId="2" borderId="2" xfId="0" applyNumberFormat="1" applyFont="1" applyFill="1" applyBorder="1" applyAlignment="1"/>
    <xf numFmtId="165" fontId="3" fillId="2" borderId="3" xfId="0" applyNumberFormat="1" applyFont="1" applyFill="1" applyBorder="1" applyAlignment="1"/>
    <xf numFmtId="0" fontId="4" fillId="2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165" fontId="4" fillId="2" borderId="4" xfId="0" applyNumberFormat="1" applyFont="1" applyFill="1" applyBorder="1" applyAlignment="1"/>
    <xf numFmtId="165" fontId="2" fillId="2" borderId="1" xfId="0" applyNumberFormat="1" applyFont="1" applyFill="1" applyBorder="1" applyAlignment="1"/>
    <xf numFmtId="0" fontId="4" fillId="2" borderId="4" xfId="0" applyFont="1" applyFill="1" applyBorder="1" applyAlignment="1">
      <alignment horizontal="center" wrapText="1"/>
    </xf>
    <xf numFmtId="165" fontId="4" fillId="2" borderId="1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workbookViewId="0">
      <selection activeCell="E1" sqref="E1:E1048576"/>
    </sheetView>
  </sheetViews>
  <sheetFormatPr defaultRowHeight="15.75"/>
  <cols>
    <col min="1" max="1" width="58.85546875" style="45" customWidth="1"/>
    <col min="2" max="2" width="5.7109375" style="45" customWidth="1"/>
    <col min="3" max="3" width="8.140625" style="84" customWidth="1"/>
    <col min="4" max="4" width="19.140625" style="84" customWidth="1"/>
    <col min="5" max="5" width="6.140625" style="62" customWidth="1"/>
    <col min="6" max="6" width="15.85546875" style="45" customWidth="1"/>
    <col min="7" max="7" width="16.7109375" style="45" customWidth="1"/>
  </cols>
  <sheetData>
    <row r="1" spans="1:7">
      <c r="C1" s="62"/>
      <c r="D1" s="62"/>
      <c r="F1" s="46"/>
      <c r="G1" s="46"/>
    </row>
    <row r="2" spans="1:7" ht="18.75">
      <c r="A2" s="131" t="s">
        <v>116</v>
      </c>
      <c r="B2" s="131"/>
      <c r="C2" s="131"/>
      <c r="D2" s="131"/>
      <c r="E2" s="131"/>
      <c r="F2" s="131"/>
    </row>
    <row r="3" spans="1:7" ht="18.75">
      <c r="A3" s="132" t="s">
        <v>117</v>
      </c>
      <c r="B3" s="132"/>
      <c r="C3" s="132"/>
      <c r="D3" s="132"/>
      <c r="E3" s="132"/>
      <c r="F3" s="132"/>
    </row>
    <row r="4" spans="1:7" s="1" customFormat="1">
      <c r="A4" s="87"/>
      <c r="B4" s="87"/>
      <c r="C4" s="87"/>
      <c r="D4" s="87"/>
      <c r="E4" s="129"/>
      <c r="F4" s="87"/>
      <c r="G4" s="88" t="s">
        <v>118</v>
      </c>
    </row>
    <row r="5" spans="1:7">
      <c r="A5" s="86" t="s">
        <v>0</v>
      </c>
      <c r="B5" s="86"/>
      <c r="C5" s="63" t="s">
        <v>33</v>
      </c>
      <c r="D5" s="3" t="s">
        <v>11</v>
      </c>
      <c r="E5" s="3" t="s">
        <v>34</v>
      </c>
      <c r="F5" s="63" t="s">
        <v>112</v>
      </c>
      <c r="G5" s="63" t="s">
        <v>113</v>
      </c>
    </row>
    <row r="6" spans="1:7" ht="31.5">
      <c r="A6" s="15" t="s">
        <v>1</v>
      </c>
      <c r="B6" s="104"/>
      <c r="C6" s="64"/>
      <c r="D6" s="2" t="s">
        <v>26</v>
      </c>
      <c r="E6" s="2"/>
      <c r="F6" s="89">
        <f>F7+F15</f>
        <v>6552.3</v>
      </c>
      <c r="G6" s="89">
        <f t="shared" ref="G6" si="0">G7+G15</f>
        <v>1109.8</v>
      </c>
    </row>
    <row r="7" spans="1:7" ht="15" customHeight="1">
      <c r="A7" s="133" t="s">
        <v>2</v>
      </c>
      <c r="B7" s="105"/>
      <c r="C7" s="134"/>
      <c r="D7" s="136" t="s">
        <v>37</v>
      </c>
      <c r="E7" s="136"/>
      <c r="F7" s="138">
        <f>F9+F10+F11+F12+F13+F14</f>
        <v>6552.3</v>
      </c>
      <c r="G7" s="138">
        <f t="shared" ref="G7" si="1">G9+G10+G11+G12+G13+G14</f>
        <v>1109.8</v>
      </c>
    </row>
    <row r="8" spans="1:7" ht="15" customHeight="1">
      <c r="A8" s="133"/>
      <c r="B8" s="106"/>
      <c r="C8" s="135"/>
      <c r="D8" s="137"/>
      <c r="E8" s="137"/>
      <c r="F8" s="139"/>
      <c r="G8" s="139"/>
    </row>
    <row r="9" spans="1:7">
      <c r="A9" s="44"/>
      <c r="B9" s="107"/>
      <c r="C9" s="65" t="s">
        <v>35</v>
      </c>
      <c r="D9" s="4" t="s">
        <v>14</v>
      </c>
      <c r="E9" s="4">
        <v>100</v>
      </c>
      <c r="F9" s="90">
        <v>2398.3000000000002</v>
      </c>
      <c r="G9" s="90">
        <v>470.9</v>
      </c>
    </row>
    <row r="10" spans="1:7">
      <c r="A10" s="39"/>
      <c r="B10" s="108"/>
      <c r="C10" s="65" t="s">
        <v>35</v>
      </c>
      <c r="D10" s="4" t="s">
        <v>14</v>
      </c>
      <c r="E10" s="4">
        <v>200</v>
      </c>
      <c r="F10" s="90">
        <v>4129</v>
      </c>
      <c r="G10" s="90">
        <v>635.6</v>
      </c>
    </row>
    <row r="11" spans="1:7" s="1" customFormat="1">
      <c r="A11" s="21"/>
      <c r="B11" s="21"/>
      <c r="C11" s="65" t="s">
        <v>35</v>
      </c>
      <c r="D11" s="4" t="s">
        <v>14</v>
      </c>
      <c r="E11" s="4">
        <v>800</v>
      </c>
      <c r="F11" s="91">
        <v>25</v>
      </c>
      <c r="G11" s="91">
        <v>3.3</v>
      </c>
    </row>
    <row r="12" spans="1:7" s="1" customFormat="1" hidden="1">
      <c r="A12" s="21"/>
      <c r="B12" s="21"/>
      <c r="C12" s="65" t="s">
        <v>35</v>
      </c>
      <c r="D12" s="4" t="s">
        <v>73</v>
      </c>
      <c r="E12" s="4">
        <v>200</v>
      </c>
      <c r="F12" s="92"/>
      <c r="G12" s="92"/>
    </row>
    <row r="13" spans="1:7" s="1" customFormat="1" hidden="1">
      <c r="A13" s="21"/>
      <c r="B13" s="21"/>
      <c r="C13" s="65" t="s">
        <v>35</v>
      </c>
      <c r="D13" s="4" t="s">
        <v>83</v>
      </c>
      <c r="E13" s="4">
        <v>500</v>
      </c>
      <c r="F13" s="92"/>
      <c r="G13" s="92"/>
    </row>
    <row r="14" spans="1:7" hidden="1">
      <c r="A14" s="40"/>
      <c r="B14" s="105"/>
      <c r="C14" s="65"/>
      <c r="D14" s="4"/>
      <c r="E14" s="4"/>
      <c r="F14" s="92"/>
      <c r="G14" s="92"/>
    </row>
    <row r="15" spans="1:7" ht="15" hidden="1" customHeight="1">
      <c r="A15" s="140" t="s">
        <v>3</v>
      </c>
      <c r="B15" s="105"/>
      <c r="C15" s="134"/>
      <c r="D15" s="146" t="s">
        <v>38</v>
      </c>
      <c r="E15" s="146"/>
      <c r="F15" s="138">
        <f>F18+F19+F20+F21</f>
        <v>0</v>
      </c>
      <c r="G15" s="138">
        <f t="shared" ref="G15" si="2">G18+G19+G20+G21</f>
        <v>0</v>
      </c>
    </row>
    <row r="16" spans="1:7" ht="15" hidden="1" customHeight="1">
      <c r="A16" s="144"/>
      <c r="B16" s="109"/>
      <c r="C16" s="145"/>
      <c r="D16" s="147"/>
      <c r="E16" s="147"/>
      <c r="F16" s="149"/>
      <c r="G16" s="149"/>
    </row>
    <row r="17" spans="1:10" ht="15.95" hidden="1" customHeight="1">
      <c r="A17" s="144"/>
      <c r="B17" s="109"/>
      <c r="C17" s="66"/>
      <c r="D17" s="148"/>
      <c r="E17" s="148"/>
      <c r="F17" s="139"/>
      <c r="G17" s="139"/>
    </row>
    <row r="18" spans="1:10" hidden="1">
      <c r="A18" s="44"/>
      <c r="B18" s="107"/>
      <c r="C18" s="65" t="s">
        <v>35</v>
      </c>
      <c r="D18" s="6" t="s">
        <v>27</v>
      </c>
      <c r="E18" s="6">
        <v>100</v>
      </c>
      <c r="F18" s="90"/>
      <c r="G18" s="90"/>
    </row>
    <row r="19" spans="1:10" hidden="1">
      <c r="A19" s="23"/>
      <c r="B19" s="110"/>
      <c r="C19" s="67" t="s">
        <v>35</v>
      </c>
      <c r="D19" s="6" t="s">
        <v>27</v>
      </c>
      <c r="E19" s="6">
        <v>200</v>
      </c>
      <c r="F19" s="90"/>
      <c r="G19" s="90"/>
    </row>
    <row r="20" spans="1:10" s="1" customFormat="1" hidden="1">
      <c r="A20" s="23"/>
      <c r="B20" s="110"/>
      <c r="C20" s="67" t="s">
        <v>35</v>
      </c>
      <c r="D20" s="10" t="s">
        <v>85</v>
      </c>
      <c r="E20" s="6">
        <v>200</v>
      </c>
      <c r="F20" s="93"/>
      <c r="G20" s="93"/>
    </row>
    <row r="21" spans="1:10" s="1" customFormat="1" hidden="1">
      <c r="A21" s="24"/>
      <c r="B21" s="111"/>
      <c r="C21" s="67" t="s">
        <v>35</v>
      </c>
      <c r="D21" s="6" t="s">
        <v>85</v>
      </c>
      <c r="E21" s="6">
        <v>200</v>
      </c>
      <c r="F21" s="90"/>
      <c r="G21" s="90"/>
    </row>
    <row r="22" spans="1:10" ht="31.5">
      <c r="A22" s="43" t="s">
        <v>4</v>
      </c>
      <c r="B22" s="112"/>
      <c r="C22" s="64"/>
      <c r="D22" s="2" t="s">
        <v>15</v>
      </c>
      <c r="E22" s="2"/>
      <c r="F22" s="89">
        <f>F23+F24+F29+F35+F42+F47+F48+F52+F55</f>
        <v>10307.199999999999</v>
      </c>
      <c r="G22" s="89">
        <f t="shared" ref="G22" si="3">G23+G24+G29+G35+G42+G47+G48+G52+G55</f>
        <v>2038.7</v>
      </c>
    </row>
    <row r="23" spans="1:10" ht="31.5">
      <c r="A23" s="44" t="s">
        <v>94</v>
      </c>
      <c r="B23" s="107"/>
      <c r="C23" s="68" t="s">
        <v>36</v>
      </c>
      <c r="D23" s="4" t="s">
        <v>16</v>
      </c>
      <c r="E23" s="4">
        <v>100</v>
      </c>
      <c r="F23" s="90">
        <v>869</v>
      </c>
      <c r="G23" s="90">
        <v>193.7</v>
      </c>
      <c r="H23" s="26"/>
      <c r="I23" s="26"/>
    </row>
    <row r="24" spans="1:10" ht="15" customHeight="1">
      <c r="A24" s="140" t="s">
        <v>5</v>
      </c>
      <c r="B24" s="105"/>
      <c r="C24" s="134"/>
      <c r="D24" s="136" t="s">
        <v>41</v>
      </c>
      <c r="E24" s="136"/>
      <c r="F24" s="142">
        <f>F26+F27+F28</f>
        <v>1855</v>
      </c>
      <c r="G24" s="142">
        <f t="shared" ref="G24" si="4">G26+G27+G28</f>
        <v>305.39999999999998</v>
      </c>
      <c r="I24" s="26"/>
    </row>
    <row r="25" spans="1:10" ht="15" customHeight="1">
      <c r="A25" s="141"/>
      <c r="B25" s="106"/>
      <c r="C25" s="135"/>
      <c r="D25" s="137"/>
      <c r="E25" s="137"/>
      <c r="F25" s="143"/>
      <c r="G25" s="143"/>
      <c r="I25" s="26"/>
    </row>
    <row r="26" spans="1:10">
      <c r="A26" s="41"/>
      <c r="B26" s="106"/>
      <c r="C26" s="67" t="s">
        <v>39</v>
      </c>
      <c r="D26" s="4" t="s">
        <v>17</v>
      </c>
      <c r="E26" s="4">
        <v>100</v>
      </c>
      <c r="F26" s="94">
        <v>1188</v>
      </c>
      <c r="G26" s="94">
        <v>248.2</v>
      </c>
      <c r="H26" s="26"/>
      <c r="I26" s="26"/>
    </row>
    <row r="27" spans="1:10">
      <c r="A27" s="41"/>
      <c r="B27" s="106"/>
      <c r="C27" s="67" t="s">
        <v>39</v>
      </c>
      <c r="D27" s="4" t="s">
        <v>17</v>
      </c>
      <c r="E27" s="4">
        <v>200</v>
      </c>
      <c r="F27" s="94">
        <v>662</v>
      </c>
      <c r="G27" s="94">
        <v>57.2</v>
      </c>
      <c r="H27" s="26"/>
    </row>
    <row r="28" spans="1:10">
      <c r="A28" s="41"/>
      <c r="B28" s="106"/>
      <c r="C28" s="67" t="s">
        <v>39</v>
      </c>
      <c r="D28" s="4" t="s">
        <v>17</v>
      </c>
      <c r="E28" s="4">
        <v>800</v>
      </c>
      <c r="F28" s="94">
        <v>5</v>
      </c>
      <c r="G28" s="94">
        <v>0</v>
      </c>
    </row>
    <row r="29" spans="1:10" ht="15" customHeight="1">
      <c r="A29" s="133" t="s">
        <v>6</v>
      </c>
      <c r="B29" s="105"/>
      <c r="C29" s="134"/>
      <c r="D29" s="136" t="s">
        <v>40</v>
      </c>
      <c r="E29" s="136"/>
      <c r="F29" s="142">
        <f>F31+F32+F33+F34</f>
        <v>5904.5</v>
      </c>
      <c r="G29" s="142">
        <f t="shared" ref="G29" si="5">G31+G32+G33+G34</f>
        <v>1171.1000000000001</v>
      </c>
    </row>
    <row r="30" spans="1:10" ht="15" customHeight="1">
      <c r="A30" s="133"/>
      <c r="B30" s="106"/>
      <c r="C30" s="135"/>
      <c r="D30" s="137"/>
      <c r="E30" s="137"/>
      <c r="F30" s="143"/>
      <c r="G30" s="143"/>
    </row>
    <row r="31" spans="1:10">
      <c r="A31" s="44"/>
      <c r="B31" s="107"/>
      <c r="C31" s="65" t="s">
        <v>42</v>
      </c>
      <c r="D31" s="4" t="s">
        <v>30</v>
      </c>
      <c r="E31" s="4">
        <v>100</v>
      </c>
      <c r="F31" s="94">
        <v>3369.5</v>
      </c>
      <c r="G31" s="94">
        <v>962.3</v>
      </c>
      <c r="H31" s="33"/>
      <c r="I31" s="35"/>
      <c r="J31" s="35"/>
    </row>
    <row r="32" spans="1:10">
      <c r="A32" s="44"/>
      <c r="B32" s="107"/>
      <c r="C32" s="65" t="s">
        <v>42</v>
      </c>
      <c r="D32" s="4" t="s">
        <v>30</v>
      </c>
      <c r="E32" s="4">
        <v>200</v>
      </c>
      <c r="F32" s="94">
        <v>2460.6</v>
      </c>
      <c r="G32" s="94">
        <v>148.4</v>
      </c>
      <c r="H32" s="34"/>
      <c r="I32" s="36"/>
      <c r="J32" s="36"/>
    </row>
    <row r="33" spans="1:7">
      <c r="A33" s="44"/>
      <c r="B33" s="107"/>
      <c r="C33" s="65" t="s">
        <v>42</v>
      </c>
      <c r="D33" s="4" t="s">
        <v>30</v>
      </c>
      <c r="E33" s="4">
        <v>800</v>
      </c>
      <c r="F33" s="94">
        <v>60.4</v>
      </c>
      <c r="G33" s="94">
        <v>60.4</v>
      </c>
    </row>
    <row r="34" spans="1:7" s="1" customFormat="1">
      <c r="A34" s="44"/>
      <c r="B34" s="107"/>
      <c r="C34" s="65" t="s">
        <v>42</v>
      </c>
      <c r="D34" s="4" t="s">
        <v>43</v>
      </c>
      <c r="E34" s="4">
        <v>800</v>
      </c>
      <c r="F34" s="94">
        <v>14</v>
      </c>
      <c r="G34" s="94"/>
    </row>
    <row r="35" spans="1:7" ht="15" customHeight="1">
      <c r="A35" s="133" t="s">
        <v>7</v>
      </c>
      <c r="B35" s="105"/>
      <c r="C35" s="134"/>
      <c r="D35" s="136" t="s">
        <v>44</v>
      </c>
      <c r="E35" s="136"/>
      <c r="F35" s="152">
        <f>F38+F39+F40+F41</f>
        <v>126</v>
      </c>
      <c r="G35" s="152">
        <f t="shared" ref="G35" si="6">G38+G39+G40+G41</f>
        <v>30</v>
      </c>
    </row>
    <row r="36" spans="1:7" ht="15" customHeight="1">
      <c r="A36" s="133"/>
      <c r="B36" s="109"/>
      <c r="C36" s="145"/>
      <c r="D36" s="151"/>
      <c r="E36" s="151"/>
      <c r="F36" s="152"/>
      <c r="G36" s="152"/>
    </row>
    <row r="37" spans="1:7" ht="15" customHeight="1">
      <c r="A37" s="133"/>
      <c r="B37" s="106"/>
      <c r="C37" s="135"/>
      <c r="D37" s="137"/>
      <c r="E37" s="137"/>
      <c r="F37" s="152"/>
      <c r="G37" s="152"/>
    </row>
    <row r="38" spans="1:7">
      <c r="A38" s="40"/>
      <c r="B38" s="105"/>
      <c r="C38" s="69" t="s">
        <v>45</v>
      </c>
      <c r="D38" s="4" t="s">
        <v>18</v>
      </c>
      <c r="E38" s="48">
        <v>800</v>
      </c>
      <c r="F38" s="92">
        <v>1</v>
      </c>
      <c r="G38" s="92"/>
    </row>
    <row r="39" spans="1:7">
      <c r="A39" s="40"/>
      <c r="B39" s="105"/>
      <c r="C39" s="69" t="s">
        <v>46</v>
      </c>
      <c r="D39" s="4" t="s">
        <v>20</v>
      </c>
      <c r="E39" s="48">
        <v>700</v>
      </c>
      <c r="F39" s="92">
        <v>2</v>
      </c>
      <c r="G39" s="92"/>
    </row>
    <row r="40" spans="1:7">
      <c r="A40" s="40"/>
      <c r="B40" s="105"/>
      <c r="C40" s="69" t="s">
        <v>39</v>
      </c>
      <c r="D40" s="4" t="s">
        <v>19</v>
      </c>
      <c r="E40" s="48">
        <v>500</v>
      </c>
      <c r="F40" s="92">
        <v>122</v>
      </c>
      <c r="G40" s="92">
        <v>30</v>
      </c>
    </row>
    <row r="41" spans="1:7" s="1" customFormat="1">
      <c r="A41" s="40"/>
      <c r="B41" s="105"/>
      <c r="C41" s="69" t="s">
        <v>52</v>
      </c>
      <c r="D41" s="4" t="s">
        <v>19</v>
      </c>
      <c r="E41" s="48">
        <v>500</v>
      </c>
      <c r="F41" s="92">
        <v>1</v>
      </c>
      <c r="G41" s="92"/>
    </row>
    <row r="42" spans="1:7" ht="15" customHeight="1">
      <c r="A42" s="140" t="s">
        <v>12</v>
      </c>
      <c r="B42" s="105"/>
      <c r="C42" s="134"/>
      <c r="D42" s="136" t="s">
        <v>47</v>
      </c>
      <c r="E42" s="136"/>
      <c r="F42" s="138">
        <f>F44+F45+F46</f>
        <v>777</v>
      </c>
      <c r="G42" s="138">
        <f t="shared" ref="G42" si="7">G44+G45+G46</f>
        <v>172.6</v>
      </c>
    </row>
    <row r="43" spans="1:7" ht="41.45" customHeight="1">
      <c r="A43" s="141"/>
      <c r="B43" s="106"/>
      <c r="C43" s="135"/>
      <c r="D43" s="137"/>
      <c r="E43" s="137"/>
      <c r="F43" s="139"/>
      <c r="G43" s="139"/>
    </row>
    <row r="44" spans="1:7">
      <c r="A44" s="41"/>
      <c r="B44" s="106"/>
      <c r="C44" s="67" t="s">
        <v>48</v>
      </c>
      <c r="D44" s="4" t="s">
        <v>49</v>
      </c>
      <c r="E44" s="49">
        <v>200</v>
      </c>
      <c r="F44" s="95">
        <v>32</v>
      </c>
      <c r="G44" s="95">
        <v>3.5</v>
      </c>
    </row>
    <row r="45" spans="1:7">
      <c r="A45" s="41"/>
      <c r="B45" s="106"/>
      <c r="C45" s="67" t="s">
        <v>65</v>
      </c>
      <c r="D45" s="4" t="s">
        <v>74</v>
      </c>
      <c r="E45" s="49">
        <v>600</v>
      </c>
      <c r="F45" s="95">
        <v>555</v>
      </c>
      <c r="G45" s="95">
        <v>138.6</v>
      </c>
    </row>
    <row r="46" spans="1:7">
      <c r="A46" s="41"/>
      <c r="B46" s="106"/>
      <c r="C46" s="67" t="s">
        <v>50</v>
      </c>
      <c r="D46" s="4" t="s">
        <v>66</v>
      </c>
      <c r="E46" s="49">
        <v>200</v>
      </c>
      <c r="F46" s="95">
        <v>190</v>
      </c>
      <c r="G46" s="95">
        <v>30.5</v>
      </c>
    </row>
    <row r="47" spans="1:7" s="1" customFormat="1">
      <c r="A47" s="13" t="s">
        <v>8</v>
      </c>
      <c r="B47" s="113"/>
      <c r="C47" s="65" t="s">
        <v>51</v>
      </c>
      <c r="D47" s="9" t="s">
        <v>21</v>
      </c>
      <c r="E47" s="9">
        <v>300</v>
      </c>
      <c r="F47" s="96">
        <v>154</v>
      </c>
      <c r="G47" s="96">
        <v>39.4</v>
      </c>
    </row>
    <row r="48" spans="1:7" ht="47.25">
      <c r="A48" s="44" t="s">
        <v>75</v>
      </c>
      <c r="B48" s="107"/>
      <c r="C48" s="68"/>
      <c r="D48" s="4" t="s">
        <v>122</v>
      </c>
      <c r="E48" s="4"/>
      <c r="F48" s="97">
        <f>F49+F51+F50</f>
        <v>337.9</v>
      </c>
      <c r="G48" s="97">
        <f t="shared" ref="G48" si="8">G49+G51+G50</f>
        <v>75</v>
      </c>
    </row>
    <row r="49" spans="1:7" s="1" customFormat="1">
      <c r="A49" s="44"/>
      <c r="B49" s="114" t="s">
        <v>119</v>
      </c>
      <c r="C49" s="70" t="s">
        <v>60</v>
      </c>
      <c r="D49" s="52" t="s">
        <v>96</v>
      </c>
      <c r="E49" s="52">
        <v>200</v>
      </c>
      <c r="F49" s="93">
        <v>199.9</v>
      </c>
      <c r="G49" s="93">
        <v>28.8</v>
      </c>
    </row>
    <row r="50" spans="1:7" s="1" customFormat="1">
      <c r="A50" s="44"/>
      <c r="B50" s="107" t="s">
        <v>120</v>
      </c>
      <c r="C50" s="71" t="s">
        <v>60</v>
      </c>
      <c r="D50" s="53" t="s">
        <v>96</v>
      </c>
      <c r="E50" s="53">
        <v>200</v>
      </c>
      <c r="F50" s="98">
        <v>123</v>
      </c>
      <c r="G50" s="98">
        <v>46.2</v>
      </c>
    </row>
    <row r="51" spans="1:7" s="1" customFormat="1">
      <c r="A51" s="44"/>
      <c r="B51" s="107"/>
      <c r="C51" s="68" t="s">
        <v>60</v>
      </c>
      <c r="D51" s="4" t="s">
        <v>61</v>
      </c>
      <c r="E51" s="4">
        <v>200</v>
      </c>
      <c r="F51" s="90">
        <v>15</v>
      </c>
      <c r="G51" s="90"/>
    </row>
    <row r="52" spans="1:7" ht="47.25">
      <c r="A52" s="44" t="s">
        <v>13</v>
      </c>
      <c r="B52" s="107"/>
      <c r="C52" s="65"/>
      <c r="D52" s="10" t="s">
        <v>53</v>
      </c>
      <c r="E52" s="10"/>
      <c r="F52" s="99">
        <f>F53+F54</f>
        <v>233.79999999999998</v>
      </c>
      <c r="G52" s="99">
        <f t="shared" ref="G52" si="9">G53+G54</f>
        <v>51.5</v>
      </c>
    </row>
    <row r="53" spans="1:7">
      <c r="A53" s="44"/>
      <c r="B53" s="114" t="s">
        <v>121</v>
      </c>
      <c r="C53" s="65" t="s">
        <v>54</v>
      </c>
      <c r="D53" s="4" t="s">
        <v>22</v>
      </c>
      <c r="E53" s="4">
        <v>100</v>
      </c>
      <c r="F53" s="90">
        <v>217.2</v>
      </c>
      <c r="G53" s="90">
        <v>51.5</v>
      </c>
    </row>
    <row r="54" spans="1:7">
      <c r="A54" s="44"/>
      <c r="B54" s="114" t="s">
        <v>121</v>
      </c>
      <c r="C54" s="65" t="s">
        <v>54</v>
      </c>
      <c r="D54" s="4" t="s">
        <v>22</v>
      </c>
      <c r="E54" s="4">
        <v>200</v>
      </c>
      <c r="F54" s="90">
        <v>16.600000000000001</v>
      </c>
      <c r="G54" s="90"/>
    </row>
    <row r="55" spans="1:7" s="1" customFormat="1" ht="31.5">
      <c r="A55" s="44" t="s">
        <v>95</v>
      </c>
      <c r="B55" s="105"/>
      <c r="C55" s="72" t="s">
        <v>52</v>
      </c>
      <c r="D55" s="42" t="s">
        <v>76</v>
      </c>
      <c r="E55" s="48">
        <v>200</v>
      </c>
      <c r="F55" s="90">
        <v>50</v>
      </c>
      <c r="G55" s="90"/>
    </row>
    <row r="56" spans="1:7" ht="15" customHeight="1">
      <c r="A56" s="153" t="s">
        <v>9</v>
      </c>
      <c r="B56" s="115"/>
      <c r="C56" s="154"/>
      <c r="D56" s="157" t="s">
        <v>23</v>
      </c>
      <c r="E56" s="157"/>
      <c r="F56" s="150">
        <f>F59+F66+F71+F75+F80+F82+F90+F88</f>
        <v>9005.2999999999993</v>
      </c>
      <c r="G56" s="150">
        <f t="shared" ref="G56" si="10">G59+G66+G71+G75+G80+G82+G90+G88</f>
        <v>769.09999999999991</v>
      </c>
    </row>
    <row r="57" spans="1:7" s="1" customFormat="1" ht="15" customHeight="1">
      <c r="A57" s="153"/>
      <c r="B57" s="116"/>
      <c r="C57" s="155"/>
      <c r="D57" s="158"/>
      <c r="E57" s="158"/>
      <c r="F57" s="150"/>
      <c r="G57" s="150"/>
    </row>
    <row r="58" spans="1:7" ht="15" customHeight="1">
      <c r="A58" s="153"/>
      <c r="B58" s="117"/>
      <c r="C58" s="156"/>
      <c r="D58" s="159"/>
      <c r="E58" s="159"/>
      <c r="F58" s="150"/>
      <c r="G58" s="150"/>
    </row>
    <row r="59" spans="1:7" ht="15" hidden="1" customHeight="1">
      <c r="A59" s="140" t="s">
        <v>10</v>
      </c>
      <c r="B59" s="105"/>
      <c r="C59" s="134"/>
      <c r="D59" s="146" t="s">
        <v>55</v>
      </c>
      <c r="E59" s="50"/>
      <c r="F59" s="138">
        <f>F62+F65+F63+F64</f>
        <v>0</v>
      </c>
      <c r="G59" s="138">
        <f t="shared" ref="G59" si="11">G62+G65+G63+G64</f>
        <v>0</v>
      </c>
    </row>
    <row r="60" spans="1:7" ht="15" hidden="1" customHeight="1">
      <c r="A60" s="144"/>
      <c r="B60" s="109"/>
      <c r="C60" s="145"/>
      <c r="D60" s="147"/>
      <c r="E60" s="51"/>
      <c r="F60" s="149"/>
      <c r="G60" s="149"/>
    </row>
    <row r="61" spans="1:7" ht="15.95" hidden="1" customHeight="1">
      <c r="A61" s="144"/>
      <c r="B61" s="109"/>
      <c r="C61" s="66"/>
      <c r="D61" s="147"/>
      <c r="E61" s="51"/>
      <c r="F61" s="149"/>
      <c r="G61" s="149"/>
    </row>
    <row r="62" spans="1:7" hidden="1">
      <c r="A62" s="5"/>
      <c r="B62" s="107"/>
      <c r="C62" s="65" t="s">
        <v>56</v>
      </c>
      <c r="D62" s="4" t="s">
        <v>28</v>
      </c>
      <c r="E62" s="4">
        <v>200</v>
      </c>
      <c r="F62" s="90"/>
      <c r="G62" s="90"/>
    </row>
    <row r="63" spans="1:7" s="1" customFormat="1" hidden="1">
      <c r="A63" s="22"/>
      <c r="B63" s="114"/>
      <c r="C63" s="65" t="s">
        <v>56</v>
      </c>
      <c r="D63" s="10" t="s">
        <v>29</v>
      </c>
      <c r="E63" s="4">
        <v>200</v>
      </c>
      <c r="F63" s="93"/>
      <c r="G63" s="93"/>
    </row>
    <row r="64" spans="1:7" s="1" customFormat="1" hidden="1">
      <c r="A64" s="19" t="s">
        <v>84</v>
      </c>
      <c r="B64" s="118"/>
      <c r="C64" s="65" t="s">
        <v>56</v>
      </c>
      <c r="D64" s="6" t="s">
        <v>29</v>
      </c>
      <c r="E64" s="6">
        <v>200</v>
      </c>
      <c r="F64" s="98"/>
      <c r="G64" s="98"/>
    </row>
    <row r="65" spans="1:8" ht="31.5" hidden="1">
      <c r="A65" s="44"/>
      <c r="B65" s="107"/>
      <c r="C65" s="65" t="s">
        <v>56</v>
      </c>
      <c r="D65" s="10" t="s">
        <v>77</v>
      </c>
      <c r="E65" s="4">
        <v>400</v>
      </c>
      <c r="F65" s="90"/>
      <c r="G65" s="90"/>
    </row>
    <row r="66" spans="1:8" ht="15" customHeight="1">
      <c r="A66" s="140" t="s">
        <v>98</v>
      </c>
      <c r="B66" s="105"/>
      <c r="C66" s="134"/>
      <c r="D66" s="136" t="s">
        <v>62</v>
      </c>
      <c r="E66" s="136"/>
      <c r="F66" s="142">
        <f>F68+F69+F70</f>
        <v>1633.5</v>
      </c>
      <c r="G66" s="142">
        <f t="shared" ref="G66" si="12">G68+G69+G70</f>
        <v>495.7</v>
      </c>
    </row>
    <row r="67" spans="1:8" ht="15" customHeight="1">
      <c r="A67" s="141"/>
      <c r="B67" s="106"/>
      <c r="C67" s="135"/>
      <c r="D67" s="137"/>
      <c r="E67" s="137"/>
      <c r="F67" s="143"/>
      <c r="G67" s="143"/>
    </row>
    <row r="68" spans="1:8">
      <c r="A68" s="44"/>
      <c r="B68" s="107"/>
      <c r="C68" s="65" t="s">
        <v>58</v>
      </c>
      <c r="D68" s="4" t="s">
        <v>24</v>
      </c>
      <c r="E68" s="4">
        <v>200</v>
      </c>
      <c r="F68" s="94">
        <v>1467.2</v>
      </c>
      <c r="G68" s="94">
        <v>495.7</v>
      </c>
      <c r="H68" s="25"/>
    </row>
    <row r="69" spans="1:8">
      <c r="A69" s="44"/>
      <c r="B69" s="114" t="s">
        <v>119</v>
      </c>
      <c r="C69" s="70" t="s">
        <v>58</v>
      </c>
      <c r="D69" s="10" t="s">
        <v>32</v>
      </c>
      <c r="E69" s="4">
        <v>200</v>
      </c>
      <c r="F69" s="93">
        <v>151.19999999999999</v>
      </c>
      <c r="G69" s="93"/>
    </row>
    <row r="70" spans="1:8" s="1" customFormat="1">
      <c r="A70" s="40"/>
      <c r="B70" s="105" t="s">
        <v>120</v>
      </c>
      <c r="C70" s="65" t="s">
        <v>58</v>
      </c>
      <c r="D70" s="6" t="s">
        <v>32</v>
      </c>
      <c r="E70" s="4">
        <v>200</v>
      </c>
      <c r="F70" s="98">
        <v>15.1</v>
      </c>
      <c r="G70" s="98"/>
    </row>
    <row r="71" spans="1:8" ht="31.5">
      <c r="A71" s="40" t="s">
        <v>99</v>
      </c>
      <c r="B71" s="105"/>
      <c r="C71" s="69"/>
      <c r="D71" s="4" t="s">
        <v>57</v>
      </c>
      <c r="E71" s="4"/>
      <c r="F71" s="100">
        <f>F72+F74+F73</f>
        <v>2961.4</v>
      </c>
      <c r="G71" s="100">
        <f t="shared" ref="G71" si="13">G72+G74+G73</f>
        <v>97.600000000000009</v>
      </c>
    </row>
    <row r="72" spans="1:8">
      <c r="A72" s="20"/>
      <c r="B72" s="21"/>
      <c r="C72" s="69" t="s">
        <v>58</v>
      </c>
      <c r="D72" s="4" t="s">
        <v>25</v>
      </c>
      <c r="E72" s="4">
        <v>200</v>
      </c>
      <c r="F72" s="90">
        <v>1801.4</v>
      </c>
      <c r="G72" s="90">
        <v>81.7</v>
      </c>
    </row>
    <row r="73" spans="1:8" s="1" customFormat="1">
      <c r="A73" s="20"/>
      <c r="B73" s="119" t="s">
        <v>119</v>
      </c>
      <c r="C73" s="73" t="s">
        <v>58</v>
      </c>
      <c r="D73" s="10" t="s">
        <v>111</v>
      </c>
      <c r="E73" s="10">
        <v>200</v>
      </c>
      <c r="F73" s="93">
        <v>1100</v>
      </c>
      <c r="G73" s="93"/>
    </row>
    <row r="74" spans="1:8" s="1" customFormat="1">
      <c r="A74" s="20"/>
      <c r="B74" s="21"/>
      <c r="C74" s="69" t="s">
        <v>58</v>
      </c>
      <c r="D74" s="4" t="s">
        <v>106</v>
      </c>
      <c r="E74" s="4">
        <v>200</v>
      </c>
      <c r="F74" s="90">
        <v>60</v>
      </c>
      <c r="G74" s="90">
        <v>15.9</v>
      </c>
    </row>
    <row r="75" spans="1:8" ht="31.5">
      <c r="A75" s="44" t="s">
        <v>100</v>
      </c>
      <c r="B75" s="105"/>
      <c r="C75" s="69"/>
      <c r="D75" s="4" t="s">
        <v>67</v>
      </c>
      <c r="E75" s="4"/>
      <c r="F75" s="97">
        <f>F76+F78+F79+F77</f>
        <v>2054.4</v>
      </c>
      <c r="G75" s="97">
        <f t="shared" ref="G75" si="14">G76+G78+G79+G77</f>
        <v>53.5</v>
      </c>
    </row>
    <row r="76" spans="1:8">
      <c r="A76" s="44"/>
      <c r="B76" s="107"/>
      <c r="C76" s="65" t="s">
        <v>58</v>
      </c>
      <c r="D76" s="4" t="s">
        <v>82</v>
      </c>
      <c r="E76" s="4">
        <v>200</v>
      </c>
      <c r="F76" s="90">
        <v>35</v>
      </c>
      <c r="G76" s="90"/>
    </row>
    <row r="77" spans="1:8" s="1" customFormat="1">
      <c r="A77" s="39"/>
      <c r="B77" s="120" t="s">
        <v>120</v>
      </c>
      <c r="C77" s="65" t="s">
        <v>58</v>
      </c>
      <c r="D77" s="4" t="s">
        <v>97</v>
      </c>
      <c r="E77" s="6">
        <v>200</v>
      </c>
      <c r="F77" s="98">
        <v>398.2</v>
      </c>
      <c r="G77" s="98">
        <v>53.5</v>
      </c>
    </row>
    <row r="78" spans="1:8">
      <c r="A78" s="32"/>
      <c r="B78" s="114" t="s">
        <v>119</v>
      </c>
      <c r="C78" s="70" t="s">
        <v>58</v>
      </c>
      <c r="D78" s="10" t="s">
        <v>97</v>
      </c>
      <c r="E78" s="10">
        <v>200</v>
      </c>
      <c r="F78" s="93">
        <v>1621.2</v>
      </c>
      <c r="G78" s="93"/>
    </row>
    <row r="79" spans="1:8" s="1" customFormat="1" hidden="1">
      <c r="A79" s="32"/>
      <c r="B79" s="118"/>
      <c r="C79" s="65" t="s">
        <v>58</v>
      </c>
      <c r="D79" s="4" t="s">
        <v>72</v>
      </c>
      <c r="E79" s="4">
        <v>200</v>
      </c>
      <c r="F79" s="90"/>
      <c r="G79" s="90"/>
    </row>
    <row r="80" spans="1:8" ht="47.25">
      <c r="A80" s="44" t="s">
        <v>101</v>
      </c>
      <c r="B80" s="107"/>
      <c r="C80" s="65"/>
      <c r="D80" s="4" t="s">
        <v>68</v>
      </c>
      <c r="E80" s="4"/>
      <c r="F80" s="97">
        <f>F81</f>
        <v>463</v>
      </c>
      <c r="G80" s="97">
        <f t="shared" ref="G80" si="15">G81</f>
        <v>47</v>
      </c>
    </row>
    <row r="81" spans="1:7">
      <c r="A81" s="44"/>
      <c r="B81" s="107"/>
      <c r="C81" s="65" t="s">
        <v>58</v>
      </c>
      <c r="D81" s="4" t="s">
        <v>63</v>
      </c>
      <c r="E81" s="4">
        <v>200</v>
      </c>
      <c r="F81" s="90">
        <v>463</v>
      </c>
      <c r="G81" s="90">
        <v>47</v>
      </c>
    </row>
    <row r="82" spans="1:7" ht="31.5">
      <c r="A82" s="13" t="s">
        <v>103</v>
      </c>
      <c r="B82" s="113"/>
      <c r="C82" s="65"/>
      <c r="D82" s="4" t="s">
        <v>69</v>
      </c>
      <c r="E82" s="4"/>
      <c r="F82" s="97">
        <f>F83+F84+F86+F85+F87</f>
        <v>46</v>
      </c>
      <c r="G82" s="97">
        <f t="shared" ref="G82" si="16">G83+G84+G86</f>
        <v>0</v>
      </c>
    </row>
    <row r="83" spans="1:7">
      <c r="A83" s="19"/>
      <c r="B83" s="118"/>
      <c r="C83" s="65" t="s">
        <v>52</v>
      </c>
      <c r="D83" s="4" t="s">
        <v>78</v>
      </c>
      <c r="E83" s="4">
        <v>200</v>
      </c>
      <c r="F83" s="90">
        <v>46</v>
      </c>
      <c r="G83" s="90"/>
    </row>
    <row r="84" spans="1:7" s="1" customFormat="1" ht="31.5" hidden="1">
      <c r="A84" s="5" t="s">
        <v>90</v>
      </c>
      <c r="B84" s="107"/>
      <c r="C84" s="68" t="s">
        <v>52</v>
      </c>
      <c r="D84" s="4" t="s">
        <v>87</v>
      </c>
      <c r="E84" s="4">
        <v>200</v>
      </c>
      <c r="F84" s="90"/>
      <c r="G84" s="90"/>
    </row>
    <row r="85" spans="1:7" s="1" customFormat="1" hidden="1">
      <c r="A85" s="19" t="s">
        <v>89</v>
      </c>
      <c r="B85" s="118"/>
      <c r="C85" s="74" t="s">
        <v>52</v>
      </c>
      <c r="D85" s="32" t="s">
        <v>87</v>
      </c>
      <c r="E85" s="32">
        <v>200</v>
      </c>
      <c r="F85" s="101"/>
      <c r="G85" s="101"/>
    </row>
    <row r="86" spans="1:7" s="1" customFormat="1" ht="31.5" hidden="1">
      <c r="A86" s="5" t="s">
        <v>88</v>
      </c>
      <c r="B86" s="107"/>
      <c r="C86" s="68" t="s">
        <v>52</v>
      </c>
      <c r="D86" s="4" t="s">
        <v>87</v>
      </c>
      <c r="E86" s="4">
        <v>200</v>
      </c>
      <c r="F86" s="90"/>
      <c r="G86" s="90"/>
    </row>
    <row r="87" spans="1:7" s="1" customFormat="1" hidden="1">
      <c r="A87" s="19" t="s">
        <v>89</v>
      </c>
      <c r="B87" s="118"/>
      <c r="C87" s="74" t="s">
        <v>52</v>
      </c>
      <c r="D87" s="32" t="s">
        <v>87</v>
      </c>
      <c r="E87" s="32">
        <v>200</v>
      </c>
      <c r="F87" s="101"/>
      <c r="G87" s="101"/>
    </row>
    <row r="88" spans="1:7" s="38" customFormat="1" ht="47.25">
      <c r="A88" s="37" t="s">
        <v>115</v>
      </c>
      <c r="B88" s="120"/>
      <c r="C88" s="75" t="s">
        <v>104</v>
      </c>
      <c r="D88" s="6" t="s">
        <v>105</v>
      </c>
      <c r="E88" s="6">
        <v>200</v>
      </c>
      <c r="F88" s="102">
        <v>1847</v>
      </c>
      <c r="G88" s="102">
        <v>75.3</v>
      </c>
    </row>
    <row r="89" spans="1:7" s="1" customFormat="1">
      <c r="A89" s="19"/>
      <c r="B89" s="118"/>
      <c r="C89" s="74"/>
      <c r="D89" s="32"/>
      <c r="E89" s="32"/>
      <c r="F89" s="101"/>
      <c r="G89" s="101"/>
    </row>
    <row r="90" spans="1:7" ht="31.5">
      <c r="A90" s="13" t="s">
        <v>102</v>
      </c>
      <c r="B90" s="113"/>
      <c r="C90" s="65"/>
      <c r="D90" s="6" t="s">
        <v>79</v>
      </c>
      <c r="E90" s="6"/>
      <c r="F90" s="97">
        <f>F91</f>
        <v>0</v>
      </c>
      <c r="G90" s="97">
        <f t="shared" ref="G90" si="17">G91</f>
        <v>0</v>
      </c>
    </row>
    <row r="91" spans="1:7">
      <c r="A91" s="44"/>
      <c r="B91" s="107"/>
      <c r="C91" s="65" t="s">
        <v>52</v>
      </c>
      <c r="D91" s="6" t="s">
        <v>80</v>
      </c>
      <c r="E91" s="6">
        <v>200</v>
      </c>
      <c r="F91" s="90"/>
      <c r="G91" s="90"/>
    </row>
    <row r="92" spans="1:7" s="27" customFormat="1" ht="31.5" hidden="1">
      <c r="A92" s="43" t="s">
        <v>31</v>
      </c>
      <c r="B92" s="121"/>
      <c r="C92" s="76" t="s">
        <v>52</v>
      </c>
      <c r="D92" s="7" t="s">
        <v>86</v>
      </c>
      <c r="E92" s="7">
        <v>500</v>
      </c>
      <c r="F92" s="103"/>
      <c r="G92" s="103"/>
    </row>
    <row r="93" spans="1:7" s="29" customFormat="1" ht="47.25">
      <c r="A93" s="16" t="s">
        <v>107</v>
      </c>
      <c r="B93" s="122"/>
      <c r="C93" s="77"/>
      <c r="D93" s="28" t="s">
        <v>71</v>
      </c>
      <c r="E93" s="7"/>
      <c r="F93" s="89">
        <f>F94</f>
        <v>15</v>
      </c>
      <c r="G93" s="89">
        <f t="shared" ref="G93" si="18">G94</f>
        <v>0</v>
      </c>
    </row>
    <row r="94" spans="1:7" s="8" customFormat="1" ht="47.25">
      <c r="A94" s="47" t="s">
        <v>108</v>
      </c>
      <c r="B94" s="123"/>
      <c r="C94" s="78" t="s">
        <v>52</v>
      </c>
      <c r="D94" s="12" t="s">
        <v>70</v>
      </c>
      <c r="E94" s="79">
        <v>200</v>
      </c>
      <c r="F94" s="90">
        <v>15</v>
      </c>
      <c r="G94" s="90"/>
    </row>
    <row r="95" spans="1:7" s="8" customFormat="1" ht="31.5">
      <c r="A95" s="31" t="s">
        <v>109</v>
      </c>
      <c r="B95" s="124"/>
      <c r="C95" s="80"/>
      <c r="D95" s="54" t="s">
        <v>91</v>
      </c>
      <c r="E95" s="7"/>
      <c r="F95" s="89">
        <f>F96+F97+F98</f>
        <v>6903.7</v>
      </c>
      <c r="G95" s="89">
        <f t="shared" ref="G95" si="19">G96+G97+G98</f>
        <v>0</v>
      </c>
    </row>
    <row r="96" spans="1:7" s="8" customFormat="1" ht="63">
      <c r="A96" s="30" t="s">
        <v>110</v>
      </c>
      <c r="B96" s="30"/>
      <c r="C96" s="80" t="s">
        <v>56</v>
      </c>
      <c r="D96" s="55" t="s">
        <v>92</v>
      </c>
      <c r="E96" s="7"/>
      <c r="F96" s="90">
        <v>4606.7</v>
      </c>
      <c r="G96" s="90"/>
    </row>
    <row r="97" spans="1:7" s="8" customFormat="1">
      <c r="A97" s="14"/>
      <c r="B97" s="125" t="s">
        <v>119</v>
      </c>
      <c r="C97" s="81" t="s">
        <v>56</v>
      </c>
      <c r="D97" s="56" t="s">
        <v>93</v>
      </c>
      <c r="E97" s="82">
        <v>200</v>
      </c>
      <c r="F97" s="93">
        <v>2294.6999999999998</v>
      </c>
      <c r="G97" s="93"/>
    </row>
    <row r="98" spans="1:7" s="8" customFormat="1">
      <c r="A98" s="14"/>
      <c r="B98" s="126" t="s">
        <v>120</v>
      </c>
      <c r="C98" s="75" t="s">
        <v>56</v>
      </c>
      <c r="D98" s="57" t="s">
        <v>93</v>
      </c>
      <c r="E98" s="83">
        <v>200</v>
      </c>
      <c r="F98" s="98">
        <v>2.2999999999999998</v>
      </c>
      <c r="G98" s="98"/>
    </row>
    <row r="99" spans="1:7" s="27" customFormat="1" ht="31.5" hidden="1">
      <c r="A99" s="31" t="s">
        <v>81</v>
      </c>
      <c r="B99" s="127"/>
      <c r="C99" s="77" t="s">
        <v>59</v>
      </c>
      <c r="D99" s="11" t="s">
        <v>64</v>
      </c>
      <c r="E99" s="7">
        <v>200</v>
      </c>
      <c r="F99" s="103"/>
      <c r="G99" s="103"/>
    </row>
    <row r="100" spans="1:7" s="1" customFormat="1">
      <c r="A100" s="17"/>
      <c r="B100" s="128"/>
      <c r="C100" s="78"/>
      <c r="D100" s="18"/>
      <c r="E100" s="7"/>
      <c r="F100" s="103"/>
      <c r="G100" s="103"/>
    </row>
    <row r="101" spans="1:7">
      <c r="A101" s="85" t="s">
        <v>114</v>
      </c>
      <c r="B101" s="104"/>
      <c r="C101" s="64"/>
      <c r="D101" s="2"/>
      <c r="E101" s="2"/>
      <c r="F101" s="89">
        <f>F6+F22+F56+F92+F99+F93+F95</f>
        <v>32783.5</v>
      </c>
      <c r="G101" s="89">
        <f>G6+G22+G56+G92+G99+G93+G95</f>
        <v>3917.6</v>
      </c>
    </row>
    <row r="103" spans="1:7">
      <c r="A103" s="45" t="s">
        <v>123</v>
      </c>
      <c r="D103" s="84" t="s">
        <v>124</v>
      </c>
      <c r="E103" s="130"/>
      <c r="F103" s="58"/>
    </row>
    <row r="104" spans="1:7">
      <c r="E104" s="130"/>
      <c r="F104" s="59"/>
      <c r="G104" s="59"/>
    </row>
    <row r="105" spans="1:7">
      <c r="E105" s="130"/>
      <c r="F105" s="58"/>
      <c r="G105" s="58"/>
    </row>
    <row r="106" spans="1:7">
      <c r="E106" s="130"/>
      <c r="F106" s="58"/>
      <c r="G106" s="58"/>
    </row>
    <row r="107" spans="1:7">
      <c r="E107" s="130"/>
      <c r="F107" s="58"/>
      <c r="G107" s="58"/>
    </row>
    <row r="108" spans="1:7">
      <c r="E108" s="130"/>
      <c r="F108" s="59"/>
      <c r="G108" s="59"/>
    </row>
    <row r="110" spans="1:7">
      <c r="G110" s="60"/>
    </row>
    <row r="111" spans="1:7">
      <c r="G111" s="60"/>
    </row>
    <row r="113" spans="1:7">
      <c r="G113" s="60"/>
    </row>
    <row r="114" spans="1:7" s="1" customFormat="1">
      <c r="A114" s="45"/>
      <c r="B114" s="45"/>
      <c r="C114" s="84"/>
      <c r="D114" s="84"/>
      <c r="E114" s="62"/>
      <c r="F114" s="45"/>
      <c r="G114" s="60"/>
    </row>
    <row r="115" spans="1:7">
      <c r="G115" s="61"/>
    </row>
  </sheetData>
  <mergeCells count="55">
    <mergeCell ref="G66:G67"/>
    <mergeCell ref="G15:G17"/>
    <mergeCell ref="G24:G25"/>
    <mergeCell ref="G35:G37"/>
    <mergeCell ref="G42:G43"/>
    <mergeCell ref="G59:G61"/>
    <mergeCell ref="A59:A61"/>
    <mergeCell ref="C59:C60"/>
    <mergeCell ref="D59:D61"/>
    <mergeCell ref="F59:F61"/>
    <mergeCell ref="G7:G8"/>
    <mergeCell ref="G29:G30"/>
    <mergeCell ref="G56:G58"/>
    <mergeCell ref="A42:A43"/>
    <mergeCell ref="C42:C43"/>
    <mergeCell ref="D42:D43"/>
    <mergeCell ref="E42:E43"/>
    <mergeCell ref="F42:F43"/>
    <mergeCell ref="A56:A58"/>
    <mergeCell ref="C56:C58"/>
    <mergeCell ref="D56:D58"/>
    <mergeCell ref="E56:E58"/>
    <mergeCell ref="A66:A67"/>
    <mergeCell ref="C66:C67"/>
    <mergeCell ref="D66:D67"/>
    <mergeCell ref="E66:E67"/>
    <mergeCell ref="F66:F67"/>
    <mergeCell ref="F56:F58"/>
    <mergeCell ref="A29:A30"/>
    <mergeCell ref="C29:C30"/>
    <mergeCell ref="D29:D30"/>
    <mergeCell ref="E29:E30"/>
    <mergeCell ref="F29:F30"/>
    <mergeCell ref="A35:A37"/>
    <mergeCell ref="C35:C37"/>
    <mergeCell ref="D35:D37"/>
    <mergeCell ref="E35:E37"/>
    <mergeCell ref="F35:F37"/>
    <mergeCell ref="A15:A17"/>
    <mergeCell ref="C15:C16"/>
    <mergeCell ref="D15:D17"/>
    <mergeCell ref="E15:E17"/>
    <mergeCell ref="F15:F17"/>
    <mergeCell ref="A24:A25"/>
    <mergeCell ref="C24:C25"/>
    <mergeCell ref="D24:D25"/>
    <mergeCell ref="E24:E25"/>
    <mergeCell ref="F24:F25"/>
    <mergeCell ref="A2:F2"/>
    <mergeCell ref="A3:F3"/>
    <mergeCell ref="A7:A8"/>
    <mergeCell ref="C7:C8"/>
    <mergeCell ref="D7:D8"/>
    <mergeCell ref="E7:E8"/>
    <mergeCell ref="F7:F8"/>
  </mergeCells>
  <pageMargins left="0.31496062992125984" right="0.15748031496062992" top="0.31496062992125984" bottom="0.31496062992125984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Тресоруково</vt:lpstr>
      <vt:lpstr>Тресоруково!Область_печати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Администратор1</dc:creator>
  <cp:lastModifiedBy>Инна</cp:lastModifiedBy>
  <cp:lastPrinted>2022-04-11T11:36:35Z</cp:lastPrinted>
  <dcterms:created xsi:type="dcterms:W3CDTF">2015-03-06T04:53:28Z</dcterms:created>
  <dcterms:modified xsi:type="dcterms:W3CDTF">2022-04-19T13:00:26Z</dcterms:modified>
</cp:coreProperties>
</file>