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Danchenko\Desktop\"/>
    </mc:Choice>
  </mc:AlternateContent>
  <xr:revisionPtr revIDLastSave="0" documentId="13_ncr:1_{322FA381-E0DA-49D9-BB8D-7673447BA7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Лист1!$4:$8</definedName>
  </definedNames>
  <calcPr calcId="191028"/>
</workbook>
</file>

<file path=xl/calcChain.xml><?xml version="1.0" encoding="utf-8"?>
<calcChain xmlns="http://schemas.openxmlformats.org/spreadsheetml/2006/main">
  <c r="D9" i="1" l="1"/>
  <c r="M9" i="1"/>
  <c r="L9" i="1"/>
  <c r="J9" i="1"/>
  <c r="I9" i="1"/>
  <c r="H9" i="1"/>
  <c r="G9" i="1"/>
  <c r="F9" i="1"/>
  <c r="M30" i="1"/>
  <c r="L30" i="1"/>
  <c r="K30" i="1"/>
  <c r="J30" i="1"/>
  <c r="I30" i="1"/>
  <c r="H30" i="1"/>
  <c r="G30" i="1"/>
  <c r="F30" i="1"/>
  <c r="E31" i="1"/>
  <c r="D31" i="1"/>
  <c r="E30" i="1"/>
  <c r="D30" i="1"/>
  <c r="M23" i="1"/>
  <c r="L23" i="1"/>
  <c r="K23" i="1"/>
  <c r="K9" i="1" s="1"/>
  <c r="E9" i="1" s="1"/>
  <c r="J23" i="1"/>
  <c r="I23" i="1"/>
  <c r="H23" i="1"/>
  <c r="G23" i="1"/>
  <c r="F23" i="1"/>
  <c r="D23" i="1" s="1"/>
  <c r="E28" i="1"/>
  <c r="D28" i="1"/>
  <c r="E27" i="1"/>
  <c r="D27" i="1"/>
  <c r="E25" i="1"/>
  <c r="D25" i="1"/>
  <c r="E24" i="1"/>
  <c r="D24" i="1"/>
  <c r="E23" i="1"/>
  <c r="M21" i="1"/>
  <c r="L21" i="1"/>
  <c r="K21" i="1"/>
  <c r="J21" i="1"/>
  <c r="I21" i="1"/>
  <c r="H21" i="1"/>
  <c r="G21" i="1"/>
  <c r="F21" i="1"/>
  <c r="D21" i="1" s="1"/>
  <c r="E22" i="1"/>
  <c r="D22" i="1"/>
  <c r="E21" i="1"/>
  <c r="M16" i="1"/>
  <c r="L16" i="1"/>
  <c r="K16" i="1"/>
  <c r="J16" i="1"/>
  <c r="I16" i="1"/>
  <c r="H16" i="1"/>
  <c r="G16" i="1"/>
  <c r="F16" i="1"/>
  <c r="E18" i="1"/>
  <c r="D18" i="1"/>
  <c r="E16" i="1"/>
  <c r="D16" i="1"/>
  <c r="E15" i="1"/>
  <c r="D15" i="1"/>
  <c r="E14" i="1"/>
  <c r="D14" i="1"/>
  <c r="M14" i="1"/>
  <c r="L14" i="1"/>
  <c r="K14" i="1"/>
  <c r="J14" i="1"/>
  <c r="I14" i="1"/>
  <c r="H14" i="1"/>
  <c r="G14" i="1"/>
  <c r="F14" i="1"/>
  <c r="M10" i="1"/>
  <c r="L10" i="1"/>
  <c r="K10" i="1"/>
  <c r="J10" i="1"/>
  <c r="I10" i="1"/>
  <c r="H10" i="1"/>
  <c r="G10" i="1"/>
  <c r="F10" i="1"/>
  <c r="E10" i="1"/>
  <c r="D10" i="1"/>
  <c r="E12" i="1"/>
  <c r="D12" i="1"/>
  <c r="O65" i="1" l="1"/>
  <c r="O64" i="1"/>
  <c r="E47" i="1"/>
  <c r="E46" i="1" s="1"/>
  <c r="L45" i="1"/>
  <c r="M45" i="1"/>
  <c r="N45" i="1"/>
  <c r="F57" i="1"/>
  <c r="G57" i="1"/>
  <c r="H57" i="1"/>
  <c r="I57" i="1"/>
  <c r="J57" i="1"/>
  <c r="K57" i="1"/>
  <c r="E59" i="1"/>
  <c r="D59" i="1"/>
  <c r="E58" i="1"/>
  <c r="D58" i="1"/>
  <c r="O16" i="1"/>
  <c r="F46" i="1"/>
  <c r="F45" i="1" s="1"/>
  <c r="H46" i="1"/>
  <c r="H45" i="1" s="1"/>
  <c r="H61" i="1"/>
  <c r="J19" i="1"/>
  <c r="D19" i="1" s="1"/>
  <c r="J32" i="1"/>
  <c r="D32" i="1" s="1"/>
  <c r="J35" i="1"/>
  <c r="D35" i="1" s="1"/>
  <c r="J39" i="1"/>
  <c r="D39" i="1" s="1"/>
  <c r="J46" i="1"/>
  <c r="J45" i="1" s="1"/>
  <c r="J61" i="1"/>
  <c r="K61" i="1"/>
  <c r="I61" i="1"/>
  <c r="O50" i="1"/>
  <c r="O53" i="1"/>
  <c r="G46" i="1"/>
  <c r="G45" i="1" s="1"/>
  <c r="I46" i="1"/>
  <c r="I45" i="1" s="1"/>
  <c r="K46" i="1"/>
  <c r="K45" i="1" s="1"/>
  <c r="E48" i="1"/>
  <c r="D48" i="1"/>
  <c r="D47" i="1"/>
  <c r="K19" i="1"/>
  <c r="E19" i="1" s="1"/>
  <c r="K32" i="1"/>
  <c r="E32" i="1" s="1"/>
  <c r="K39" i="1"/>
  <c r="E39" i="1" s="1"/>
  <c r="K35" i="1"/>
  <c r="E35" i="1" s="1"/>
  <c r="O20" i="1"/>
  <c r="O26" i="1"/>
  <c r="O33" i="1"/>
  <c r="O40" i="1"/>
  <c r="O42" i="1"/>
  <c r="O14" i="1"/>
  <c r="E45" i="1" l="1"/>
  <c r="D57" i="1"/>
  <c r="E57" i="1"/>
  <c r="O58" i="1"/>
  <c r="O48" i="1"/>
  <c r="O47" i="1"/>
  <c r="E61" i="1"/>
  <c r="O34" i="1"/>
  <c r="D61" i="1"/>
  <c r="O19" i="1"/>
  <c r="O15" i="1"/>
  <c r="O18" i="1"/>
  <c r="O41" i="1"/>
  <c r="O39" i="1"/>
  <c r="O32" i="1"/>
  <c r="O59" i="1"/>
  <c r="O49" i="1"/>
  <c r="D46" i="1"/>
  <c r="D45" i="1" s="1"/>
  <c r="O57" i="1" l="1"/>
  <c r="O61" i="1"/>
  <c r="O10" i="1"/>
  <c r="O46" i="1"/>
  <c r="O9" i="1" l="1"/>
</calcChain>
</file>

<file path=xl/sharedStrings.xml><?xml version="1.0" encoding="utf-8"?>
<sst xmlns="http://schemas.openxmlformats.org/spreadsheetml/2006/main" count="95" uniqueCount="84">
  <si>
    <t>N п/п</t>
  </si>
  <si>
    <t>Наименование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</si>
  <si>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</si>
  <si>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</si>
  <si>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</si>
  <si>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</si>
  <si>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</si>
  <si>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</si>
  <si>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</si>
  <si>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</si>
  <si>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</si>
  <si>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</si>
  <si>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</si>
  <si>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</si>
  <si>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</si>
  <si>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</si>
  <si>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</si>
  <si>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Программа "Развитие территория поселения"</t>
  </si>
  <si>
    <t>ПОДПРОГРАММА 1 "Ремонт и содержание муниципальных дорог"</t>
  </si>
  <si>
    <t>Мероприятия по содержанию ремонту автомобильных дорог,находящихся в собственности Почепского с/п</t>
  </si>
  <si>
    <t>Основное мероприятие 1 "Ремонт и содержание муниципальных дорог"</t>
  </si>
  <si>
    <t>ПОДПРОГРАММА 2 "Развитие сети уличного освещения"</t>
  </si>
  <si>
    <t>Мероприятия по обеспечению уличного освещения,снижение затрат на оплату электроэнергии уличного освещения</t>
  </si>
  <si>
    <t>Основное мероприятие 1 "Организация и содержание уличного освещения"</t>
  </si>
  <si>
    <t>Программа 3."Благоустройство территории поселения"</t>
  </si>
  <si>
    <t>Мероприятия по увеличению зеленных насаждений,увеличение привлекательности и улучшение эстетического оформления зон отдыха,территория общего пользования</t>
  </si>
  <si>
    <t>Основное мероприятие 2 "Содержание информационно-консультативного центра по предоставлению услуг  по оформлению пакета документов на субсидии и кредиты в сфере агропромышленного комплекса"</t>
  </si>
  <si>
    <t>Основное  мероприятие 1 "Организация сбора и вывоза бытовых отходов,ликвидация несанкционнированных свалок, спил аварийных деревьев, окос сорной травы"</t>
  </si>
  <si>
    <t>Программа 4."Содержание мест захоронения и ремонт военно-мемориальных объектов"</t>
  </si>
  <si>
    <t>Мероприятия по содержанию мест захоронения</t>
  </si>
  <si>
    <t>Мероприятие 1."Содержание и ремонт военно-мемориальных объектов "</t>
  </si>
  <si>
    <t>Мероприятия по озеленению территории поселения</t>
  </si>
  <si>
    <t>Подпрограмма 6." Повышение энергитической эффективности и сокращение энергитических издержек в учреждениях поселения"</t>
  </si>
  <si>
    <t>Мероприятия по повышению проведения энергетических обследований,направленных на повышение эффективности использования энергетических ресурсов</t>
  </si>
  <si>
    <t>Основное  мероприятие 1." Повышение энергитической эффективности и сокращение энергитических издержек в учреждениях поселения"</t>
  </si>
  <si>
    <t>Программа 7."Благоустройство мест массового отдыха""</t>
  </si>
  <si>
    <t>Основное  мероприятие 1." Разработка проектно-сметной документации"</t>
  </si>
  <si>
    <t>Мероприятия по устройству сцены в сквере с. Ермоловка</t>
  </si>
  <si>
    <t>Основное  мероприятие 1." Осуществление земельного контроля в границах  поселения""</t>
  </si>
  <si>
    <t>Осуществление земельного контроля в границах  поселения"</t>
  </si>
  <si>
    <t>мероприятие 5.1 "Получение заключений о пригодности к дальнейшей эксплуатации зданий, сооружений"</t>
  </si>
  <si>
    <t>мероприятие 5.2 "Получение справок об отсутствии строений на земельном участке"</t>
  </si>
  <si>
    <t>Основное  мероприятие 6 "Выдача разрешений на установку рекламных конструкций"</t>
  </si>
  <si>
    <t>мероприятие 6.1 "Независимая оценка права заключения договора на установку и эксплуатацию рекламной конструкции"</t>
  </si>
  <si>
    <t>мероприятие 6.2 "Публикация информации в периодичных печатных изданиях"</t>
  </si>
  <si>
    <t>мероприятие 6.3 "Отправление информации путем направления заказных писем с уведомлением посредством почтовой связи"</t>
  </si>
  <si>
    <t>Основное мероприятие 7 "Получение неналоговых имущественных доходов в консолидированный бюджет района"</t>
  </si>
  <si>
    <t>мероприятие 7.1 "Независимая оценка земельных участков"</t>
  </si>
  <si>
    <t>мероприятие 7.2 "Публикация информации в периодичных печатных изданиях"</t>
  </si>
  <si>
    <t>мероприятие 7.3 "Отправление информации путем направления заказных писем с уведомлением посредством почтовой связи"</t>
  </si>
  <si>
    <t>Основное мероприятие 8 "Инвестиционные предложения для реализации на территории Бутурлиновского муниципального района"</t>
  </si>
  <si>
    <t>Основное мероприятие 9 "Информационная и консультационная поддержка субъектов малого и среднего предпринимательства. Развитие микрокредитования через АНО «Бутурлиновский ЦПП»"</t>
  </si>
  <si>
    <t>ПОДПРОГРАММА 2 "Социальная поддержка граждан, защита населения от чрезвычайных ситуаций, охрана окружающей среды"</t>
  </si>
  <si>
    <t>Количество молодых семей, улучшивших жилищные условия с помощью государственной и муниципальной поддержки,  семей</t>
  </si>
  <si>
    <t>Основное мероприятие 1 "Создание условий для обеспечения доступным и комфортным жильем населения Бутурлиновского муниципального  района"</t>
  </si>
  <si>
    <t>Мероприятие 1.1 "Предоставление   поддержки  на   приобретение жилья молодым семьям"</t>
  </si>
  <si>
    <t>Основное мероприятие 2"Выплата ежемесячной пенсии за выслугу лет муниципальным служащим."</t>
  </si>
  <si>
    <t>Основное мероприятие 3 "Социальное обеспечение и иные выплаты населению"</t>
  </si>
  <si>
    <t>Основное мероприятие 4 "Обеспечение мероприятий по защите населения и территории от  чрезвычайных ситуаций природного и техногенного характера, гражданская оборона</t>
  </si>
  <si>
    <t>Основное мероприятие 5 "Природоохранные мероприятия"</t>
  </si>
  <si>
    <t>Основное мероприятие 6 "Повышение безопасности дорожного движения на автомобильных дорогах общего пользования муниципального значения."</t>
  </si>
  <si>
    <t>Основное мероприятие 7 "Организация отдыха и оздоровления детей и молодежи"</t>
  </si>
  <si>
    <t>Основное мероприятие 8 "Реализация мер по противодействию коррупции на муниципальной службе"</t>
  </si>
  <si>
    <t>Основное мероприятие 9 "Подготовка и повышение квалификации  муниципальных служащих"</t>
  </si>
  <si>
    <t>Основное мероприятие 10 "Мероприятия по обеспечению мобилизационной готовности экономики"</t>
  </si>
  <si>
    <t>ПОДПРОГРАММА 3 "Строительство (реконструкция) объектов муниципальной собственности, содействие развитию социальной и инженерной инфраструктуры района"</t>
  </si>
  <si>
    <t>Количество введенных в эксплуатацию объектов капитального строительства, ед</t>
  </si>
  <si>
    <t>Основное мероприятие 1 "Строительство (реконструкция) объектов  муниципальной собственности"</t>
  </si>
  <si>
    <t>Основное мероприятие 2 "Приобретение коммунальной техники"</t>
  </si>
  <si>
    <t>Основное мероприятие 3 "Содействие развитию социальной и инженерной инфраструктуры района"</t>
  </si>
  <si>
    <t>ПОДПРОГРАММА 4 "Обеспечение реализации муниципальной программы"</t>
  </si>
  <si>
    <t>Доля неэффективных расходов бюджета Бутурлиновского муниципального района, %</t>
  </si>
  <si>
    <t>Уровень удовлетворенности населения деятельностью  органов местного самоуправления Бутурлиновского муниципального района, в том числе их информационной открытостью,%</t>
  </si>
  <si>
    <t>Уровень удовлетворенности граждан и юридических лиц качеством предоставления  муниципальных услуг, %</t>
  </si>
  <si>
    <t>Основное мероприятие 1 "Финансовое обеспечение деятельности органов местного самоуправления"</t>
  </si>
  <si>
    <t>Основное мероприятие 2 "Финансовое обеспечение функций по переданным полномочиям"</t>
  </si>
  <si>
    <t>Глава Почепского с/п</t>
  </si>
  <si>
    <t>В.И.Бокова</t>
  </si>
  <si>
    <t xml:space="preserve">                       (должность)             (подпись)      (Ф.И.О.)</t>
  </si>
  <si>
    <t xml:space="preserve"> </t>
  </si>
  <si>
    <t>Отчет 
о ходе реализации муниципальной программы «Развитие территории поселения»
за 2020 г.</t>
  </si>
  <si>
    <t>Программа 5."Благоустройство мест массового отдыха"</t>
  </si>
  <si>
    <t>Мероприятие 1 ."Благоустройство мест массового отдыха"</t>
  </si>
  <si>
    <t>Программа 6."Осуществление земельного контроля в границах 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</si>
</sst>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0" fontId="0" fillId="3" borderId="0" xfId="0" applyFill="1"/>
    <xf numFmtId="0" fontId="6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49" fontId="10" fillId="2" borderId="0" xfId="17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49" fontId="10" fillId="2" borderId="0" xfId="15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9" fillId="2" borderId="0" xfId="0" applyFont="1" applyFill="1" applyAlignment="1"/>
    <xf numFmtId="49" fontId="10" fillId="2" borderId="0" xfId="3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49" fontId="10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2" fontId="10" fillId="0" borderId="1" xfId="3" applyNumberFormat="1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vertical="top" wrapText="1"/>
    </xf>
    <xf numFmtId="49" fontId="10" fillId="0" borderId="2" xfId="3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left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wrapText="1"/>
    </xf>
    <xf numFmtId="49" fontId="10" fillId="0" borderId="1" xfId="7" applyNumberFormat="1" applyFont="1" applyFill="1" applyBorder="1" applyAlignment="1">
      <alignment horizontal="center" wrapText="1"/>
    </xf>
    <xf numFmtId="49" fontId="10" fillId="0" borderId="1" xfId="13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49" fontId="10" fillId="0" borderId="1" xfId="17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10" fillId="0" borderId="0" xfId="17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49" fontId="10" fillId="0" borderId="2" xfId="3" applyNumberFormat="1" applyFont="1" applyFill="1" applyBorder="1" applyAlignment="1">
      <alignment vertical="center" wrapText="1"/>
    </xf>
    <xf numFmtId="49" fontId="10" fillId="0" borderId="3" xfId="3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vertical="center" wrapText="1"/>
    </xf>
    <xf numFmtId="49" fontId="12" fillId="0" borderId="3" xfId="3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left" vertical="top" wrapText="1"/>
    </xf>
    <xf numFmtId="49" fontId="10" fillId="0" borderId="4" xfId="3" applyNumberFormat="1" applyFont="1" applyFill="1" applyBorder="1" applyAlignment="1">
      <alignment horizontal="left" vertical="top" wrapText="1"/>
    </xf>
    <xf numFmtId="49" fontId="10" fillId="0" borderId="3" xfId="3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10" fillId="0" borderId="2" xfId="3" applyNumberFormat="1" applyFont="1" applyFill="1" applyBorder="1" applyAlignment="1">
      <alignment vertical="center" wrapText="1"/>
    </xf>
    <xf numFmtId="49" fontId="10" fillId="0" borderId="3" xfId="3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</cellXfs>
  <cellStyles count="19">
    <cellStyle name="Обычный" xfId="0" builtinId="0"/>
    <cellStyle name="Обычный 2" xfId="5" xr:uid="{00000000-0005-0000-0000-000001000000}"/>
    <cellStyle name="Обычный 2 10" xfId="18" xr:uid="{00000000-0005-0000-0000-000002000000}"/>
    <cellStyle name="Обычный 2 2" xfId="1" xr:uid="{00000000-0005-0000-0000-000003000000}"/>
    <cellStyle name="Обычный 2 3" xfId="4" xr:uid="{00000000-0005-0000-0000-000004000000}"/>
    <cellStyle name="Обычный 2 4" xfId="6" xr:uid="{00000000-0005-0000-0000-000005000000}"/>
    <cellStyle name="Обычный 2 5" xfId="8" xr:uid="{00000000-0005-0000-0000-000006000000}"/>
    <cellStyle name="Обычный 2 6" xfId="10" xr:uid="{00000000-0005-0000-0000-000007000000}"/>
    <cellStyle name="Обычный 2 7" xfId="12" xr:uid="{00000000-0005-0000-0000-000008000000}"/>
    <cellStyle name="Обычный 2 8" xfId="14" xr:uid="{00000000-0005-0000-0000-000009000000}"/>
    <cellStyle name="Обычный 2 9" xfId="16" xr:uid="{00000000-0005-0000-0000-00000A000000}"/>
    <cellStyle name="Обычный 3" xfId="3" xr:uid="{00000000-0005-0000-0000-00000B000000}"/>
    <cellStyle name="Обычный 4" xfId="7" xr:uid="{00000000-0005-0000-0000-00000C000000}"/>
    <cellStyle name="Обычный 5" xfId="9" xr:uid="{00000000-0005-0000-0000-00000D000000}"/>
    <cellStyle name="Обычный 6" xfId="11" xr:uid="{00000000-0005-0000-0000-00000E000000}"/>
    <cellStyle name="Обычный 7" xfId="13" xr:uid="{00000000-0005-0000-0000-00000F000000}"/>
    <cellStyle name="Обычный 8" xfId="15" xr:uid="{00000000-0005-0000-0000-000010000000}"/>
    <cellStyle name="Обычный 9" xfId="17" xr:uid="{00000000-0005-0000-0000-000011000000}"/>
    <cellStyle name="Финансовый 2" xfId="2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"/>
  <sheetViews>
    <sheetView tabSelected="1" view="pageBreakPreview" zoomScaleSheetLayoutView="100" workbookViewId="0">
      <selection activeCell="N23" sqref="N23:O24"/>
    </sheetView>
  </sheetViews>
  <sheetFormatPr defaultRowHeight="18.75" x14ac:dyDescent="0.3"/>
  <cols>
    <col min="1" max="1" width="9.140625" style="4" customWidth="1"/>
    <col min="2" max="2" width="45.5703125" style="16" customWidth="1"/>
    <col min="3" max="3" width="16.5703125" style="7" customWidth="1"/>
    <col min="4" max="10" width="14" style="8" customWidth="1"/>
    <col min="11" max="11" width="16.85546875" style="8" customWidth="1"/>
    <col min="12" max="13" width="14" style="8" customWidth="1"/>
    <col min="14" max="15" width="11.7109375" style="8" customWidth="1"/>
    <col min="16" max="16" width="28.7109375" style="7" customWidth="1"/>
    <col min="17" max="19" width="18.7109375" style="7" customWidth="1"/>
  </cols>
  <sheetData>
    <row r="1" spans="1:20" s="18" customFormat="1" ht="15" customHeight="1" x14ac:dyDescent="0.3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s="18" customFormat="1" ht="84" customHeight="1" x14ac:dyDescent="0.3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0"/>
      <c r="S2" s="70"/>
    </row>
    <row r="3" spans="1:20" s="18" customFormat="1" ht="1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0" ht="144" customHeight="1" x14ac:dyDescent="0.25">
      <c r="A4" s="72" t="s">
        <v>0</v>
      </c>
      <c r="B4" s="71" t="s">
        <v>1</v>
      </c>
      <c r="C4" s="71" t="s">
        <v>2</v>
      </c>
      <c r="D4" s="71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4</v>
      </c>
      <c r="O4" s="71"/>
      <c r="P4" s="71" t="s">
        <v>5</v>
      </c>
      <c r="Q4" s="71" t="s">
        <v>6</v>
      </c>
      <c r="R4" s="71" t="s">
        <v>7</v>
      </c>
      <c r="S4" s="71" t="s">
        <v>8</v>
      </c>
    </row>
    <row r="5" spans="1:20" x14ac:dyDescent="0.25">
      <c r="A5" s="72"/>
      <c r="B5" s="71"/>
      <c r="C5" s="71"/>
      <c r="D5" s="71" t="s">
        <v>9</v>
      </c>
      <c r="E5" s="71"/>
      <c r="F5" s="71" t="s">
        <v>10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0" ht="25.5" customHeight="1" x14ac:dyDescent="0.25">
      <c r="A6" s="72"/>
      <c r="B6" s="71"/>
      <c r="C6" s="71"/>
      <c r="D6" s="71"/>
      <c r="E6" s="71"/>
      <c r="F6" s="71" t="s">
        <v>11</v>
      </c>
      <c r="G6" s="71"/>
      <c r="H6" s="71" t="s">
        <v>12</v>
      </c>
      <c r="I6" s="71"/>
      <c r="J6" s="71" t="s">
        <v>13</v>
      </c>
      <c r="K6" s="71"/>
      <c r="L6" s="71" t="s">
        <v>14</v>
      </c>
      <c r="M6" s="71"/>
      <c r="N6" s="71"/>
      <c r="O6" s="71"/>
      <c r="P6" s="71"/>
      <c r="Q6" s="71"/>
      <c r="R6" s="71"/>
      <c r="S6" s="71"/>
    </row>
    <row r="7" spans="1:20" x14ac:dyDescent="0.25">
      <c r="A7" s="72"/>
      <c r="B7" s="71"/>
      <c r="C7" s="71"/>
      <c r="D7" s="58" t="s">
        <v>15</v>
      </c>
      <c r="E7" s="58" t="s">
        <v>16</v>
      </c>
      <c r="F7" s="58" t="s">
        <v>15</v>
      </c>
      <c r="G7" s="58" t="s">
        <v>16</v>
      </c>
      <c r="H7" s="58" t="s">
        <v>15</v>
      </c>
      <c r="I7" s="58" t="s">
        <v>16</v>
      </c>
      <c r="J7" s="58" t="s">
        <v>15</v>
      </c>
      <c r="K7" s="58" t="s">
        <v>16</v>
      </c>
      <c r="L7" s="58" t="s">
        <v>15</v>
      </c>
      <c r="M7" s="58" t="s">
        <v>16</v>
      </c>
      <c r="N7" s="58" t="s">
        <v>15</v>
      </c>
      <c r="O7" s="58" t="s">
        <v>16</v>
      </c>
      <c r="P7" s="71"/>
      <c r="Q7" s="71"/>
      <c r="R7" s="71"/>
      <c r="S7" s="71"/>
    </row>
    <row r="8" spans="1:20" x14ac:dyDescent="0.25">
      <c r="A8" s="33">
        <v>1</v>
      </c>
      <c r="B8" s="20">
        <v>2</v>
      </c>
      <c r="C8" s="34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58">
        <v>13</v>
      </c>
      <c r="N8" s="58">
        <v>14</v>
      </c>
      <c r="O8" s="58">
        <v>15</v>
      </c>
      <c r="P8" s="34">
        <v>16</v>
      </c>
      <c r="Q8" s="34">
        <v>17</v>
      </c>
      <c r="R8" s="34">
        <v>18</v>
      </c>
      <c r="S8" s="34">
        <v>19</v>
      </c>
    </row>
    <row r="9" spans="1:20" ht="60.75" customHeight="1" x14ac:dyDescent="0.25">
      <c r="A9" s="33"/>
      <c r="B9" s="35" t="s">
        <v>17</v>
      </c>
      <c r="C9" s="34"/>
      <c r="D9" s="54">
        <f>F9+H9+J9+L9</f>
        <v>12870.699999999999</v>
      </c>
      <c r="E9" s="54">
        <f>G9+I9+K9+M9</f>
        <v>12869.300000000001</v>
      </c>
      <c r="F9" s="54">
        <f>F10+F14+F16+F21+F23+F30</f>
        <v>430</v>
      </c>
      <c r="G9" s="54">
        <f t="shared" ref="G9:M9" si="0">G10+G14+G16+G21+G23+G30</f>
        <v>429.7</v>
      </c>
      <c r="H9" s="54">
        <f t="shared" si="0"/>
        <v>7479.9</v>
      </c>
      <c r="I9" s="54">
        <f t="shared" si="0"/>
        <v>7479.7000000000007</v>
      </c>
      <c r="J9" s="54">
        <f t="shared" si="0"/>
        <v>4891.8999999999996</v>
      </c>
      <c r="K9" s="54">
        <f t="shared" si="0"/>
        <v>4891</v>
      </c>
      <c r="L9" s="54">
        <f t="shared" si="0"/>
        <v>68.900000000000006</v>
      </c>
      <c r="M9" s="54">
        <f t="shared" si="0"/>
        <v>68.900000000000006</v>
      </c>
      <c r="N9" s="55">
        <v>100</v>
      </c>
      <c r="O9" s="54">
        <f>E9/D9*100</f>
        <v>99.98912258074543</v>
      </c>
      <c r="P9" s="56"/>
      <c r="Q9" s="56"/>
      <c r="R9" s="56"/>
      <c r="S9" s="56">
        <v>100</v>
      </c>
    </row>
    <row r="10" spans="1:20" s="2" customFormat="1" ht="46.5" customHeight="1" x14ac:dyDescent="0.25">
      <c r="A10" s="80"/>
      <c r="B10" s="66" t="s">
        <v>18</v>
      </c>
      <c r="C10" s="76">
        <v>2020</v>
      </c>
      <c r="D10" s="64">
        <f>F10+H10+J10+L10</f>
        <v>10607.3</v>
      </c>
      <c r="E10" s="64">
        <f>G10+I10+K10+M10</f>
        <v>10606.3</v>
      </c>
      <c r="F10" s="64">
        <f>F12</f>
        <v>0</v>
      </c>
      <c r="G10" s="64">
        <f t="shared" ref="G10:M10" si="1">G12</f>
        <v>0</v>
      </c>
      <c r="H10" s="64">
        <f t="shared" si="1"/>
        <v>7223.4</v>
      </c>
      <c r="I10" s="64">
        <f t="shared" si="1"/>
        <v>7223.3</v>
      </c>
      <c r="J10" s="64">
        <f t="shared" si="1"/>
        <v>3383.9</v>
      </c>
      <c r="K10" s="64">
        <f t="shared" si="1"/>
        <v>3383</v>
      </c>
      <c r="L10" s="64">
        <f t="shared" si="1"/>
        <v>0</v>
      </c>
      <c r="M10" s="64">
        <f t="shared" si="1"/>
        <v>0</v>
      </c>
      <c r="N10" s="64">
        <v>100</v>
      </c>
      <c r="O10" s="64">
        <f t="shared" ref="O10:O61" si="2">E10/D10*100</f>
        <v>99.990572530238609</v>
      </c>
      <c r="P10" s="37"/>
      <c r="Q10" s="38"/>
      <c r="R10" s="38"/>
      <c r="S10" s="38"/>
      <c r="T10" s="30"/>
    </row>
    <row r="11" spans="1:20" s="2" customFormat="1" ht="123.75" customHeight="1" x14ac:dyDescent="0.25">
      <c r="A11" s="82"/>
      <c r="B11" s="67"/>
      <c r="C11" s="77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7" t="s">
        <v>19</v>
      </c>
      <c r="Q11" s="39"/>
      <c r="R11" s="38"/>
      <c r="S11" s="38">
        <v>100</v>
      </c>
      <c r="T11" s="30"/>
    </row>
    <row r="12" spans="1:20" s="2" customFormat="1" ht="75.75" customHeight="1" x14ac:dyDescent="0.3">
      <c r="A12" s="40"/>
      <c r="B12" s="60" t="s">
        <v>20</v>
      </c>
      <c r="C12" s="59"/>
      <c r="D12" s="64">
        <f>F12+H12+J12+L12</f>
        <v>10607.3</v>
      </c>
      <c r="E12" s="64">
        <f>G12+I12+K12+M12</f>
        <v>10606.3</v>
      </c>
      <c r="F12" s="58">
        <v>0</v>
      </c>
      <c r="G12" s="58">
        <v>0</v>
      </c>
      <c r="H12" s="64">
        <v>7223.4</v>
      </c>
      <c r="I12" s="64">
        <v>7223.3</v>
      </c>
      <c r="J12" s="64">
        <v>3383.9</v>
      </c>
      <c r="K12" s="64">
        <v>3383</v>
      </c>
      <c r="L12" s="58">
        <v>0</v>
      </c>
      <c r="M12" s="58">
        <v>0</v>
      </c>
      <c r="N12" s="58">
        <v>100</v>
      </c>
      <c r="O12" s="41">
        <v>100</v>
      </c>
      <c r="P12" s="42"/>
      <c r="Q12" s="43"/>
      <c r="R12" s="43"/>
      <c r="S12" s="43">
        <v>100</v>
      </c>
      <c r="T12" s="30"/>
    </row>
    <row r="13" spans="1:20" s="1" customFormat="1" ht="0.75" customHeight="1" x14ac:dyDescent="0.25">
      <c r="A13" s="44"/>
      <c r="B13" s="66" t="s">
        <v>21</v>
      </c>
      <c r="C13" s="20"/>
      <c r="D13" s="65"/>
      <c r="E13" s="65"/>
      <c r="F13" s="58">
        <v>0</v>
      </c>
      <c r="G13" s="58">
        <v>0</v>
      </c>
      <c r="H13" s="65"/>
      <c r="I13" s="65"/>
      <c r="J13" s="65"/>
      <c r="K13" s="65"/>
      <c r="L13" s="58"/>
      <c r="M13" s="58"/>
      <c r="N13" s="58"/>
      <c r="O13" s="36"/>
      <c r="P13" s="37"/>
      <c r="Q13" s="58"/>
      <c r="R13" s="58"/>
      <c r="S13" s="58"/>
      <c r="T13" s="28"/>
    </row>
    <row r="14" spans="1:20" s="1" customFormat="1" ht="119.25" customHeight="1" x14ac:dyDescent="0.25">
      <c r="A14" s="44"/>
      <c r="B14" s="67"/>
      <c r="C14" s="34">
        <v>2020</v>
      </c>
      <c r="D14" s="58">
        <f>F14+H14+J14+L14</f>
        <v>706.9</v>
      </c>
      <c r="E14" s="63">
        <f>G14+I14+K14+M14</f>
        <v>706.9</v>
      </c>
      <c r="F14" s="58">
        <f>F15</f>
        <v>0</v>
      </c>
      <c r="G14" s="63">
        <f t="shared" ref="G14:M14" si="3">G15</f>
        <v>0</v>
      </c>
      <c r="H14" s="63">
        <f t="shared" si="3"/>
        <v>180.6</v>
      </c>
      <c r="I14" s="63">
        <f t="shared" si="3"/>
        <v>180.6</v>
      </c>
      <c r="J14" s="63">
        <f t="shared" si="3"/>
        <v>526.29999999999995</v>
      </c>
      <c r="K14" s="63">
        <f t="shared" si="3"/>
        <v>526.29999999999995</v>
      </c>
      <c r="L14" s="63">
        <f t="shared" si="3"/>
        <v>0</v>
      </c>
      <c r="M14" s="63">
        <f t="shared" si="3"/>
        <v>0</v>
      </c>
      <c r="N14" s="58">
        <v>100</v>
      </c>
      <c r="O14" s="36">
        <f t="shared" si="2"/>
        <v>100</v>
      </c>
      <c r="P14" s="20" t="s">
        <v>22</v>
      </c>
      <c r="Q14" s="58"/>
      <c r="R14" s="58"/>
      <c r="S14" s="58">
        <v>100</v>
      </c>
      <c r="T14" s="28"/>
    </row>
    <row r="15" spans="1:20" s="1" customFormat="1" ht="88.5" customHeight="1" x14ac:dyDescent="0.25">
      <c r="A15" s="44"/>
      <c r="B15" s="60" t="s">
        <v>23</v>
      </c>
      <c r="C15" s="20"/>
      <c r="D15" s="63">
        <f t="shared" ref="D15:E15" si="4">F15+H15+J15+L15</f>
        <v>706.9</v>
      </c>
      <c r="E15" s="63">
        <f t="shared" si="4"/>
        <v>706.9</v>
      </c>
      <c r="F15" s="58">
        <v>0</v>
      </c>
      <c r="G15" s="58">
        <v>0</v>
      </c>
      <c r="H15" s="58">
        <v>180.6</v>
      </c>
      <c r="I15" s="58">
        <v>180.6</v>
      </c>
      <c r="J15" s="58">
        <v>526.29999999999995</v>
      </c>
      <c r="K15" s="58">
        <v>526.29999999999995</v>
      </c>
      <c r="L15" s="58">
        <v>0</v>
      </c>
      <c r="M15" s="58">
        <v>0</v>
      </c>
      <c r="N15" s="58">
        <v>100</v>
      </c>
      <c r="O15" s="36">
        <f t="shared" si="2"/>
        <v>100</v>
      </c>
      <c r="P15" s="20"/>
      <c r="Q15" s="58"/>
      <c r="R15" s="58"/>
      <c r="S15" s="58">
        <v>100</v>
      </c>
      <c r="T15" s="28"/>
    </row>
    <row r="16" spans="1:20" s="1" customFormat="1" ht="130.5" customHeight="1" x14ac:dyDescent="0.25">
      <c r="A16" s="44"/>
      <c r="B16" s="35" t="s">
        <v>24</v>
      </c>
      <c r="C16" s="34">
        <v>2020</v>
      </c>
      <c r="D16" s="63">
        <f t="shared" ref="D16" si="5">F16+H16+J16+L16</f>
        <v>578.70000000000005</v>
      </c>
      <c r="E16" s="63">
        <f t="shared" ref="E16" si="6">G16+I16+K16+M16</f>
        <v>578.70000000000005</v>
      </c>
      <c r="F16" s="58">
        <f>F18</f>
        <v>0</v>
      </c>
      <c r="G16" s="63">
        <f t="shared" ref="G16:M16" si="7">G18</f>
        <v>0</v>
      </c>
      <c r="H16" s="63">
        <f t="shared" si="7"/>
        <v>0</v>
      </c>
      <c r="I16" s="63">
        <f t="shared" si="7"/>
        <v>0</v>
      </c>
      <c r="J16" s="63">
        <f t="shared" si="7"/>
        <v>578.70000000000005</v>
      </c>
      <c r="K16" s="63">
        <f t="shared" si="7"/>
        <v>578.70000000000005</v>
      </c>
      <c r="L16" s="63">
        <f t="shared" si="7"/>
        <v>0</v>
      </c>
      <c r="M16" s="63">
        <f t="shared" si="7"/>
        <v>0</v>
      </c>
      <c r="N16" s="58">
        <v>100</v>
      </c>
      <c r="O16" s="36">
        <f t="shared" ref="O16" si="8">E16/D16*100</f>
        <v>100</v>
      </c>
      <c r="P16" s="20" t="s">
        <v>25</v>
      </c>
      <c r="Q16" s="58"/>
      <c r="R16" s="58"/>
      <c r="S16" s="58">
        <v>100</v>
      </c>
      <c r="T16" s="28"/>
    </row>
    <row r="17" spans="1:20" s="1" customFormat="1" ht="230.25" hidden="1" customHeight="1" x14ac:dyDescent="0.25">
      <c r="A17" s="44"/>
      <c r="B17" s="21" t="s">
        <v>26</v>
      </c>
      <c r="C17" s="20"/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/>
      <c r="O17" s="36"/>
      <c r="P17" s="20"/>
      <c r="Q17" s="45"/>
      <c r="R17" s="58"/>
      <c r="S17" s="58"/>
      <c r="T17" s="28"/>
    </row>
    <row r="18" spans="1:20" s="1" customFormat="1" ht="115.5" customHeight="1" x14ac:dyDescent="0.25">
      <c r="A18" s="44"/>
      <c r="B18" s="19" t="s">
        <v>27</v>
      </c>
      <c r="C18" s="20"/>
      <c r="D18" s="63">
        <f t="shared" ref="D18" si="9">F18+H18+J18+L18</f>
        <v>578.70000000000005</v>
      </c>
      <c r="E18" s="63">
        <f t="shared" ref="E18" si="10">G18+I18+K18+M18</f>
        <v>578.70000000000005</v>
      </c>
      <c r="F18" s="58">
        <v>0</v>
      </c>
      <c r="G18" s="58">
        <v>0</v>
      </c>
      <c r="H18" s="36">
        <v>0</v>
      </c>
      <c r="I18" s="36">
        <v>0</v>
      </c>
      <c r="J18" s="36">
        <v>578.70000000000005</v>
      </c>
      <c r="K18" s="36">
        <v>578.70000000000005</v>
      </c>
      <c r="L18" s="58">
        <v>0</v>
      </c>
      <c r="M18" s="58">
        <v>0</v>
      </c>
      <c r="N18" s="58">
        <v>100</v>
      </c>
      <c r="O18" s="36">
        <f t="shared" si="2"/>
        <v>100</v>
      </c>
      <c r="P18" s="20"/>
      <c r="Q18" s="58"/>
      <c r="R18" s="58"/>
      <c r="S18" s="58">
        <v>100</v>
      </c>
      <c r="T18" s="28"/>
    </row>
    <row r="19" spans="1:20" s="1" customFormat="1" ht="101.25" hidden="1" customHeight="1" x14ac:dyDescent="0.3">
      <c r="A19" s="44"/>
      <c r="B19" s="78"/>
      <c r="C19" s="20"/>
      <c r="D19" s="58" t="e">
        <f>J19</f>
        <v>#REF!</v>
      </c>
      <c r="E19" s="58" t="e">
        <f>K19</f>
        <v>#REF!</v>
      </c>
      <c r="F19" s="58"/>
      <c r="G19" s="58"/>
      <c r="H19" s="58"/>
      <c r="I19" s="58"/>
      <c r="J19" s="58" t="e">
        <f>J20+J25+J26+#REF!</f>
        <v>#REF!</v>
      </c>
      <c r="K19" s="58" t="e">
        <f>K20+K25+K26+#REF!</f>
        <v>#REF!</v>
      </c>
      <c r="L19" s="58"/>
      <c r="M19" s="58"/>
      <c r="N19" s="58"/>
      <c r="O19" s="36" t="e">
        <f t="shared" si="2"/>
        <v>#REF!</v>
      </c>
      <c r="P19" s="46"/>
      <c r="Q19" s="58"/>
      <c r="R19" s="58"/>
      <c r="S19" s="58"/>
      <c r="T19" s="28"/>
    </row>
    <row r="20" spans="1:20" s="1" customFormat="1" ht="66" hidden="1" customHeight="1" x14ac:dyDescent="0.25">
      <c r="A20" s="44"/>
      <c r="B20" s="79"/>
      <c r="C20" s="20"/>
      <c r="D20" s="58">
        <v>60</v>
      </c>
      <c r="E20" s="58">
        <v>60</v>
      </c>
      <c r="F20" s="58"/>
      <c r="G20" s="58"/>
      <c r="H20" s="58"/>
      <c r="I20" s="58"/>
      <c r="J20" s="58">
        <v>60</v>
      </c>
      <c r="K20" s="58">
        <v>60</v>
      </c>
      <c r="L20" s="58"/>
      <c r="M20" s="58"/>
      <c r="N20" s="58"/>
      <c r="O20" s="36">
        <f t="shared" si="2"/>
        <v>100</v>
      </c>
      <c r="P20" s="20"/>
      <c r="Q20" s="58"/>
      <c r="R20" s="58"/>
      <c r="S20" s="58"/>
      <c r="T20" s="28"/>
    </row>
    <row r="21" spans="1:20" s="1" customFormat="1" ht="66" customHeight="1" x14ac:dyDescent="0.25">
      <c r="A21" s="44"/>
      <c r="B21" s="35" t="s">
        <v>28</v>
      </c>
      <c r="C21" s="34">
        <v>2020</v>
      </c>
      <c r="D21" s="63">
        <f t="shared" ref="D21:D22" si="11">F21+H21+J21+L21</f>
        <v>19.7</v>
      </c>
      <c r="E21" s="63">
        <f t="shared" ref="E21:E22" si="12">G21+I21+K21+M21</f>
        <v>19.7</v>
      </c>
      <c r="F21" s="58">
        <f>F22</f>
        <v>0</v>
      </c>
      <c r="G21" s="63">
        <f t="shared" ref="G21:M21" si="13">G22</f>
        <v>0</v>
      </c>
      <c r="H21" s="63">
        <f t="shared" si="13"/>
        <v>0</v>
      </c>
      <c r="I21" s="63">
        <f t="shared" si="13"/>
        <v>0</v>
      </c>
      <c r="J21" s="63">
        <f t="shared" si="13"/>
        <v>19.7</v>
      </c>
      <c r="K21" s="63">
        <f t="shared" si="13"/>
        <v>19.7</v>
      </c>
      <c r="L21" s="63">
        <f t="shared" si="13"/>
        <v>0</v>
      </c>
      <c r="M21" s="63">
        <f t="shared" si="13"/>
        <v>0</v>
      </c>
      <c r="N21" s="58">
        <v>100</v>
      </c>
      <c r="O21" s="58">
        <v>100</v>
      </c>
      <c r="P21" s="20" t="s">
        <v>29</v>
      </c>
      <c r="Q21" s="58"/>
      <c r="R21" s="58"/>
      <c r="S21" s="58">
        <v>100</v>
      </c>
      <c r="T21" s="28"/>
    </row>
    <row r="22" spans="1:20" s="1" customFormat="1" ht="66" customHeight="1" x14ac:dyDescent="0.25">
      <c r="A22" s="44"/>
      <c r="B22" s="20" t="s">
        <v>30</v>
      </c>
      <c r="C22" s="34"/>
      <c r="D22" s="63">
        <f t="shared" si="11"/>
        <v>19.7</v>
      </c>
      <c r="E22" s="63">
        <f t="shared" si="12"/>
        <v>19.7</v>
      </c>
      <c r="F22" s="58">
        <v>0</v>
      </c>
      <c r="G22" s="58">
        <v>0</v>
      </c>
      <c r="H22" s="58">
        <v>0</v>
      </c>
      <c r="I22" s="58">
        <v>0</v>
      </c>
      <c r="J22" s="58">
        <v>19.7</v>
      </c>
      <c r="K22" s="58">
        <v>19.7</v>
      </c>
      <c r="L22" s="58">
        <v>0</v>
      </c>
      <c r="M22" s="58">
        <v>0</v>
      </c>
      <c r="N22" s="58">
        <v>100</v>
      </c>
      <c r="O22" s="58">
        <v>100</v>
      </c>
      <c r="P22" s="20"/>
      <c r="Q22" s="58"/>
      <c r="R22" s="58"/>
      <c r="S22" s="58">
        <v>100</v>
      </c>
      <c r="T22" s="28"/>
    </row>
    <row r="23" spans="1:20" s="1" customFormat="1" ht="66" customHeight="1" x14ac:dyDescent="0.25">
      <c r="A23" s="44"/>
      <c r="B23" s="35" t="s">
        <v>81</v>
      </c>
      <c r="C23" s="34">
        <v>2020</v>
      </c>
      <c r="D23" s="63">
        <f t="shared" ref="D23:D25" si="14">F23+H23+J23+L23</f>
        <v>958.1</v>
      </c>
      <c r="E23" s="63">
        <f t="shared" ref="E23:E25" si="15">G23+I23+K23+M23</f>
        <v>957.69999999999993</v>
      </c>
      <c r="F23" s="58">
        <f>F24</f>
        <v>430</v>
      </c>
      <c r="G23" s="63">
        <f t="shared" ref="G23:M23" si="16">G24</f>
        <v>429.7</v>
      </c>
      <c r="H23" s="63">
        <f t="shared" si="16"/>
        <v>75.900000000000006</v>
      </c>
      <c r="I23" s="63">
        <f t="shared" si="16"/>
        <v>75.8</v>
      </c>
      <c r="J23" s="63">
        <f t="shared" si="16"/>
        <v>383.3</v>
      </c>
      <c r="K23" s="63">
        <f t="shared" si="16"/>
        <v>383.3</v>
      </c>
      <c r="L23" s="63">
        <f t="shared" si="16"/>
        <v>68.900000000000006</v>
      </c>
      <c r="M23" s="63">
        <f t="shared" si="16"/>
        <v>68.900000000000006</v>
      </c>
      <c r="N23" s="36">
        <v>100</v>
      </c>
      <c r="O23" s="36">
        <v>100</v>
      </c>
      <c r="P23" s="20" t="s">
        <v>31</v>
      </c>
      <c r="Q23" s="58"/>
      <c r="R23" s="58"/>
      <c r="S23" s="58"/>
      <c r="T23" s="28"/>
    </row>
    <row r="24" spans="1:20" s="1" customFormat="1" ht="66" customHeight="1" x14ac:dyDescent="0.25">
      <c r="A24" s="44"/>
      <c r="B24" s="20" t="s">
        <v>82</v>
      </c>
      <c r="C24" s="34"/>
      <c r="D24" s="63">
        <f t="shared" si="14"/>
        <v>958.1</v>
      </c>
      <c r="E24" s="63">
        <f t="shared" si="15"/>
        <v>957.69999999999993</v>
      </c>
      <c r="F24" s="58">
        <v>430</v>
      </c>
      <c r="G24" s="58">
        <v>429.7</v>
      </c>
      <c r="H24" s="58">
        <v>75.900000000000006</v>
      </c>
      <c r="I24" s="58">
        <v>75.8</v>
      </c>
      <c r="J24" s="58">
        <v>383.3</v>
      </c>
      <c r="K24" s="58">
        <v>383.3</v>
      </c>
      <c r="L24" s="58">
        <v>68.900000000000006</v>
      </c>
      <c r="M24" s="58">
        <v>68.900000000000006</v>
      </c>
      <c r="N24" s="36">
        <v>100</v>
      </c>
      <c r="O24" s="36">
        <v>100</v>
      </c>
      <c r="P24" s="20"/>
      <c r="Q24" s="58"/>
      <c r="R24" s="58"/>
      <c r="S24" s="58"/>
      <c r="T24" s="28"/>
    </row>
    <row r="25" spans="1:20" s="1" customFormat="1" ht="122.25" hidden="1" customHeight="1" x14ac:dyDescent="0.25">
      <c r="A25" s="44"/>
      <c r="B25" s="66" t="s">
        <v>32</v>
      </c>
      <c r="C25" s="34">
        <v>2019</v>
      </c>
      <c r="D25" s="63">
        <f t="shared" si="14"/>
        <v>0</v>
      </c>
      <c r="E25" s="63">
        <f t="shared" si="15"/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36">
        <v>0</v>
      </c>
      <c r="P25" s="20" t="s">
        <v>33</v>
      </c>
      <c r="Q25" s="58"/>
      <c r="R25" s="58"/>
      <c r="S25" s="58">
        <v>100</v>
      </c>
      <c r="T25" s="28"/>
    </row>
    <row r="26" spans="1:20" s="1" customFormat="1" ht="62.25" hidden="1" customHeight="1" x14ac:dyDescent="0.25">
      <c r="A26" s="44"/>
      <c r="B26" s="67"/>
      <c r="C26" s="20"/>
      <c r="D26" s="58">
        <v>50</v>
      </c>
      <c r="E26" s="58">
        <v>50</v>
      </c>
      <c r="F26" s="58"/>
      <c r="G26" s="58"/>
      <c r="H26" s="58"/>
      <c r="I26" s="58"/>
      <c r="J26" s="58">
        <v>50</v>
      </c>
      <c r="K26" s="58">
        <v>50</v>
      </c>
      <c r="L26" s="58"/>
      <c r="M26" s="58"/>
      <c r="N26" s="58"/>
      <c r="O26" s="36">
        <f t="shared" si="2"/>
        <v>100</v>
      </c>
      <c r="P26" s="20"/>
      <c r="Q26" s="58"/>
      <c r="R26" s="58"/>
      <c r="S26" s="58"/>
      <c r="T26" s="28"/>
    </row>
    <row r="27" spans="1:20" s="1" customFormat="1" ht="94.5" hidden="1" customHeight="1" x14ac:dyDescent="0.25">
      <c r="A27" s="44"/>
      <c r="B27" s="60" t="s">
        <v>34</v>
      </c>
      <c r="C27" s="20"/>
      <c r="D27" s="63">
        <f t="shared" ref="D27:D28" si="17">F27+H27+J27+L27</f>
        <v>0</v>
      </c>
      <c r="E27" s="63">
        <f t="shared" ref="E27:E28" si="18">G27+I27+K27+M27</f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36">
        <v>0</v>
      </c>
      <c r="P27" s="20"/>
      <c r="Q27" s="58"/>
      <c r="R27" s="58"/>
      <c r="S27" s="58">
        <v>100</v>
      </c>
      <c r="T27" s="28"/>
    </row>
    <row r="28" spans="1:20" s="1" customFormat="1" ht="66" hidden="1" customHeight="1" x14ac:dyDescent="0.25">
      <c r="A28" s="44"/>
      <c r="B28" s="35" t="s">
        <v>35</v>
      </c>
      <c r="C28" s="20">
        <v>2019</v>
      </c>
      <c r="D28" s="63">
        <f t="shared" si="17"/>
        <v>190</v>
      </c>
      <c r="E28" s="63">
        <f t="shared" si="18"/>
        <v>190</v>
      </c>
      <c r="F28" s="58">
        <v>0</v>
      </c>
      <c r="G28" s="58">
        <v>0</v>
      </c>
      <c r="H28" s="58">
        <v>0</v>
      </c>
      <c r="I28" s="58">
        <v>0</v>
      </c>
      <c r="J28" s="58">
        <v>190</v>
      </c>
      <c r="K28" s="58">
        <v>190</v>
      </c>
      <c r="L28" s="58">
        <v>0</v>
      </c>
      <c r="M28" s="58">
        <v>0</v>
      </c>
      <c r="N28" s="58">
        <v>100</v>
      </c>
      <c r="O28" s="36">
        <v>100</v>
      </c>
      <c r="P28" s="20"/>
      <c r="Q28" s="58"/>
      <c r="R28" s="58"/>
      <c r="S28" s="58">
        <v>98.8</v>
      </c>
      <c r="T28" s="28"/>
    </row>
    <row r="29" spans="1:20" s="1" customFormat="1" ht="66.75" hidden="1" customHeight="1" x14ac:dyDescent="0.25">
      <c r="A29" s="44"/>
      <c r="B29" s="60" t="s">
        <v>36</v>
      </c>
      <c r="C29" s="20"/>
      <c r="D29" s="58">
        <v>190</v>
      </c>
      <c r="E29" s="58">
        <v>190</v>
      </c>
      <c r="F29" s="58">
        <v>0</v>
      </c>
      <c r="G29" s="58">
        <v>0</v>
      </c>
      <c r="H29" s="58">
        <v>0</v>
      </c>
      <c r="I29" s="58">
        <v>0</v>
      </c>
      <c r="J29" s="58">
        <v>190</v>
      </c>
      <c r="K29" s="58">
        <v>190</v>
      </c>
      <c r="L29" s="58">
        <v>0</v>
      </c>
      <c r="M29" s="58">
        <v>0</v>
      </c>
      <c r="N29" s="58">
        <v>100</v>
      </c>
      <c r="O29" s="36">
        <v>100</v>
      </c>
      <c r="P29" s="20" t="s">
        <v>37</v>
      </c>
      <c r="Q29" s="58"/>
      <c r="R29" s="58"/>
      <c r="S29" s="58">
        <v>98.8</v>
      </c>
      <c r="T29" s="28"/>
    </row>
    <row r="30" spans="1:20" s="1" customFormat="1" ht="62.25" customHeight="1" x14ac:dyDescent="0.25">
      <c r="A30" s="44"/>
      <c r="B30" s="35" t="s">
        <v>83</v>
      </c>
      <c r="C30" s="20"/>
      <c r="D30" s="63">
        <f t="shared" ref="D30:D31" si="19">F30+H30+J30+L30</f>
        <v>0</v>
      </c>
      <c r="E30" s="63">
        <f t="shared" ref="E30:E31" si="20">G30+I30+K30+M30</f>
        <v>0</v>
      </c>
      <c r="F30" s="58">
        <f>F31</f>
        <v>0</v>
      </c>
      <c r="G30" s="63">
        <f t="shared" ref="G30:M30" si="21">G31</f>
        <v>0</v>
      </c>
      <c r="H30" s="63">
        <f t="shared" si="21"/>
        <v>0</v>
      </c>
      <c r="I30" s="63">
        <f t="shared" si="21"/>
        <v>0</v>
      </c>
      <c r="J30" s="63">
        <f t="shared" si="21"/>
        <v>0</v>
      </c>
      <c r="K30" s="63">
        <f t="shared" si="21"/>
        <v>0</v>
      </c>
      <c r="L30" s="63">
        <f t="shared" si="21"/>
        <v>0</v>
      </c>
      <c r="M30" s="63">
        <f t="shared" si="21"/>
        <v>0</v>
      </c>
      <c r="N30" s="58">
        <v>100</v>
      </c>
      <c r="O30" s="36">
        <v>100</v>
      </c>
      <c r="P30" s="20"/>
      <c r="Q30" s="58"/>
      <c r="R30" s="58"/>
      <c r="S30" s="58">
        <v>100</v>
      </c>
      <c r="T30" s="28"/>
    </row>
    <row r="31" spans="1:20" s="1" customFormat="1" ht="90" customHeight="1" x14ac:dyDescent="0.25">
      <c r="A31" s="44"/>
      <c r="B31" s="60" t="s">
        <v>38</v>
      </c>
      <c r="C31" s="20"/>
      <c r="D31" s="63">
        <f t="shared" si="19"/>
        <v>0</v>
      </c>
      <c r="E31" s="63">
        <f t="shared" si="20"/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100</v>
      </c>
      <c r="O31" s="36">
        <v>100</v>
      </c>
      <c r="P31" s="20" t="s">
        <v>39</v>
      </c>
      <c r="Q31" s="58"/>
      <c r="R31" s="58"/>
      <c r="S31" s="58">
        <v>100</v>
      </c>
      <c r="T31" s="28"/>
    </row>
    <row r="32" spans="1:20" s="1" customFormat="1" ht="56.25" hidden="1" customHeight="1" x14ac:dyDescent="0.3">
      <c r="A32" s="44"/>
      <c r="B32" s="61"/>
      <c r="C32" s="20"/>
      <c r="D32" s="58">
        <f t="shared" ref="D32:D39" si="22">J32</f>
        <v>50</v>
      </c>
      <c r="E32" s="58">
        <f t="shared" ref="E32:E39" si="23">K32</f>
        <v>50</v>
      </c>
      <c r="F32" s="58"/>
      <c r="G32" s="58"/>
      <c r="H32" s="58"/>
      <c r="I32" s="58"/>
      <c r="J32" s="58">
        <f>J33+J34</f>
        <v>50</v>
      </c>
      <c r="K32" s="58">
        <f>K33+K34</f>
        <v>50</v>
      </c>
      <c r="L32" s="58"/>
      <c r="M32" s="58"/>
      <c r="N32" s="58"/>
      <c r="O32" s="36">
        <f t="shared" si="2"/>
        <v>100</v>
      </c>
      <c r="P32" s="47"/>
      <c r="Q32" s="58"/>
      <c r="R32" s="58"/>
      <c r="S32" s="58"/>
      <c r="T32" s="28"/>
    </row>
    <row r="33" spans="1:20" s="1" customFormat="1" ht="0.75" customHeight="1" x14ac:dyDescent="0.25">
      <c r="A33" s="44"/>
      <c r="B33" s="19" t="s">
        <v>40</v>
      </c>
      <c r="C33" s="20"/>
      <c r="D33" s="58">
        <v>25</v>
      </c>
      <c r="E33" s="58">
        <v>25</v>
      </c>
      <c r="F33" s="58"/>
      <c r="G33" s="58"/>
      <c r="H33" s="58"/>
      <c r="I33" s="58"/>
      <c r="J33" s="58">
        <v>25</v>
      </c>
      <c r="K33" s="58">
        <v>25</v>
      </c>
      <c r="L33" s="58"/>
      <c r="M33" s="58"/>
      <c r="N33" s="58"/>
      <c r="O33" s="36">
        <f t="shared" si="2"/>
        <v>100</v>
      </c>
      <c r="P33" s="20"/>
      <c r="Q33" s="58"/>
      <c r="R33" s="58"/>
      <c r="S33" s="58"/>
      <c r="T33" s="28"/>
    </row>
    <row r="34" spans="1:20" s="1" customFormat="1" ht="57.75" hidden="1" customHeight="1" x14ac:dyDescent="0.25">
      <c r="A34" s="44"/>
      <c r="B34" s="19" t="s">
        <v>41</v>
      </c>
      <c r="C34" s="20"/>
      <c r="D34" s="58">
        <v>25</v>
      </c>
      <c r="E34" s="58">
        <v>25</v>
      </c>
      <c r="F34" s="58"/>
      <c r="G34" s="58"/>
      <c r="H34" s="58"/>
      <c r="I34" s="58"/>
      <c r="J34" s="58">
        <v>25</v>
      </c>
      <c r="K34" s="58">
        <v>25</v>
      </c>
      <c r="L34" s="58"/>
      <c r="M34" s="58"/>
      <c r="N34" s="58"/>
      <c r="O34" s="36">
        <f t="shared" si="2"/>
        <v>100</v>
      </c>
      <c r="P34" s="20"/>
      <c r="Q34" s="58"/>
      <c r="R34" s="58"/>
      <c r="S34" s="58"/>
      <c r="T34" s="28"/>
    </row>
    <row r="35" spans="1:20" s="1" customFormat="1" ht="69" hidden="1" customHeight="1" x14ac:dyDescent="0.25">
      <c r="A35" s="44"/>
      <c r="B35" s="19" t="s">
        <v>42</v>
      </c>
      <c r="C35" s="20"/>
      <c r="D35" s="58">
        <f t="shared" si="22"/>
        <v>0</v>
      </c>
      <c r="E35" s="58">
        <f t="shared" si="23"/>
        <v>0</v>
      </c>
      <c r="F35" s="58"/>
      <c r="G35" s="58"/>
      <c r="H35" s="58"/>
      <c r="I35" s="58"/>
      <c r="J35" s="58">
        <f>J36+J37+J38</f>
        <v>0</v>
      </c>
      <c r="K35" s="58">
        <f>K36+K37+K38</f>
        <v>0</v>
      </c>
      <c r="L35" s="58"/>
      <c r="M35" s="58"/>
      <c r="N35" s="58"/>
      <c r="O35" s="36"/>
      <c r="P35" s="20"/>
      <c r="Q35" s="58"/>
      <c r="R35" s="58"/>
      <c r="S35" s="58"/>
      <c r="T35" s="28"/>
    </row>
    <row r="36" spans="1:20" s="1" customFormat="1" ht="102.75" hidden="1" customHeight="1" x14ac:dyDescent="0.25">
      <c r="A36" s="44"/>
      <c r="B36" s="19" t="s">
        <v>43</v>
      </c>
      <c r="C36" s="20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36"/>
      <c r="P36" s="20"/>
      <c r="Q36" s="58"/>
      <c r="R36" s="58"/>
      <c r="S36" s="58"/>
      <c r="T36" s="28"/>
    </row>
    <row r="37" spans="1:20" s="1" customFormat="1" ht="61.5" hidden="1" customHeight="1" x14ac:dyDescent="0.25">
      <c r="A37" s="44"/>
      <c r="B37" s="19" t="s">
        <v>44</v>
      </c>
      <c r="C37" s="2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36"/>
      <c r="P37" s="20"/>
      <c r="Q37" s="58"/>
      <c r="R37" s="58"/>
      <c r="S37" s="58"/>
      <c r="T37" s="28"/>
    </row>
    <row r="38" spans="1:20" s="1" customFormat="1" ht="96" hidden="1" customHeight="1" x14ac:dyDescent="0.25">
      <c r="A38" s="44"/>
      <c r="B38" s="19" t="s">
        <v>45</v>
      </c>
      <c r="C38" s="2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36"/>
      <c r="P38" s="20"/>
      <c r="Q38" s="58"/>
      <c r="R38" s="58"/>
      <c r="S38" s="58"/>
      <c r="T38" s="28"/>
    </row>
    <row r="39" spans="1:20" s="1" customFormat="1" ht="81" hidden="1" customHeight="1" x14ac:dyDescent="0.25">
      <c r="A39" s="44"/>
      <c r="B39" s="19" t="s">
        <v>46</v>
      </c>
      <c r="C39" s="20"/>
      <c r="D39" s="58">
        <f t="shared" si="22"/>
        <v>172.1</v>
      </c>
      <c r="E39" s="58">
        <f t="shared" si="23"/>
        <v>172.1</v>
      </c>
      <c r="F39" s="58"/>
      <c r="G39" s="58"/>
      <c r="H39" s="58"/>
      <c r="I39" s="58"/>
      <c r="J39" s="58">
        <f>J40+J41+J42</f>
        <v>172.1</v>
      </c>
      <c r="K39" s="58">
        <f>K40+K41+K42</f>
        <v>172.1</v>
      </c>
      <c r="L39" s="58"/>
      <c r="M39" s="58"/>
      <c r="N39" s="58"/>
      <c r="O39" s="36">
        <f t="shared" si="2"/>
        <v>100</v>
      </c>
      <c r="P39" s="20"/>
      <c r="Q39" s="58"/>
      <c r="R39" s="58"/>
      <c r="S39" s="58"/>
      <c r="T39" s="28"/>
    </row>
    <row r="40" spans="1:20" s="1" customFormat="1" ht="65.25" hidden="1" customHeight="1" x14ac:dyDescent="0.25">
      <c r="A40" s="44"/>
      <c r="B40" s="19" t="s">
        <v>47</v>
      </c>
      <c r="C40" s="20"/>
      <c r="D40" s="58">
        <v>141.69999999999999</v>
      </c>
      <c r="E40" s="58">
        <v>141.69999999999999</v>
      </c>
      <c r="F40" s="58"/>
      <c r="G40" s="58"/>
      <c r="H40" s="58"/>
      <c r="I40" s="58"/>
      <c r="J40" s="58">
        <v>141.69999999999999</v>
      </c>
      <c r="K40" s="58">
        <v>141.69999999999999</v>
      </c>
      <c r="L40" s="58"/>
      <c r="M40" s="58"/>
      <c r="N40" s="58"/>
      <c r="O40" s="36">
        <f t="shared" si="2"/>
        <v>100</v>
      </c>
      <c r="P40" s="20"/>
      <c r="Q40" s="58"/>
      <c r="R40" s="58"/>
      <c r="S40" s="58"/>
      <c r="T40" s="28"/>
    </row>
    <row r="41" spans="1:20" s="1" customFormat="1" ht="58.5" hidden="1" customHeight="1" x14ac:dyDescent="0.25">
      <c r="A41" s="44"/>
      <c r="B41" s="19" t="s">
        <v>48</v>
      </c>
      <c r="C41" s="20"/>
      <c r="D41" s="58">
        <v>26.4</v>
      </c>
      <c r="E41" s="58">
        <v>26.4</v>
      </c>
      <c r="F41" s="58"/>
      <c r="G41" s="58"/>
      <c r="H41" s="58"/>
      <c r="I41" s="58"/>
      <c r="J41" s="58">
        <v>26.4</v>
      </c>
      <c r="K41" s="58">
        <v>26.4</v>
      </c>
      <c r="L41" s="58"/>
      <c r="M41" s="58"/>
      <c r="N41" s="58"/>
      <c r="O41" s="36">
        <f t="shared" si="2"/>
        <v>100</v>
      </c>
      <c r="P41" s="20"/>
      <c r="Q41" s="58"/>
      <c r="R41" s="58"/>
      <c r="S41" s="58"/>
      <c r="T41" s="28"/>
    </row>
    <row r="42" spans="1:20" s="1" customFormat="1" ht="75" hidden="1" x14ac:dyDescent="0.25">
      <c r="A42" s="44"/>
      <c r="B42" s="19" t="s">
        <v>49</v>
      </c>
      <c r="C42" s="20"/>
      <c r="D42" s="58">
        <v>4</v>
      </c>
      <c r="E42" s="58">
        <v>4</v>
      </c>
      <c r="F42" s="58"/>
      <c r="G42" s="58"/>
      <c r="H42" s="58"/>
      <c r="I42" s="58"/>
      <c r="J42" s="58">
        <v>4</v>
      </c>
      <c r="K42" s="58">
        <v>4</v>
      </c>
      <c r="L42" s="58"/>
      <c r="M42" s="58"/>
      <c r="N42" s="58"/>
      <c r="O42" s="36">
        <f t="shared" si="2"/>
        <v>100</v>
      </c>
      <c r="P42" s="20"/>
      <c r="Q42" s="58"/>
      <c r="R42" s="58"/>
      <c r="S42" s="58"/>
      <c r="T42" s="28"/>
    </row>
    <row r="43" spans="1:20" s="1" customFormat="1" ht="100.5" hidden="1" customHeight="1" x14ac:dyDescent="0.25">
      <c r="A43" s="44"/>
      <c r="B43" s="19" t="s">
        <v>50</v>
      </c>
      <c r="C43" s="20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36"/>
      <c r="P43" s="20"/>
      <c r="Q43" s="58"/>
      <c r="R43" s="58"/>
      <c r="S43" s="58"/>
      <c r="T43" s="28"/>
    </row>
    <row r="44" spans="1:20" s="1" customFormat="1" ht="139.5" hidden="1" customHeight="1" x14ac:dyDescent="0.25">
      <c r="A44" s="44"/>
      <c r="B44" s="19" t="s">
        <v>51</v>
      </c>
      <c r="C44" s="20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36"/>
      <c r="P44" s="20"/>
      <c r="Q44" s="58"/>
      <c r="R44" s="58"/>
      <c r="S44" s="58"/>
      <c r="T44" s="28"/>
    </row>
    <row r="45" spans="1:20" s="2" customFormat="1" ht="116.25" hidden="1" customHeight="1" x14ac:dyDescent="0.25">
      <c r="A45" s="44"/>
      <c r="B45" s="19" t="s">
        <v>52</v>
      </c>
      <c r="C45" s="20"/>
      <c r="D45" s="58">
        <f>D46+D48+D49+D50+D53+D56</f>
        <v>10020</v>
      </c>
      <c r="E45" s="58">
        <f>E46+E48+E49+E50+E53+E56</f>
        <v>9734.7000000000007</v>
      </c>
      <c r="F45" s="58">
        <f t="shared" ref="F45:N45" si="24">F46+F48+F49+F50+F53+F56</f>
        <v>1294.0999999999999</v>
      </c>
      <c r="G45" s="58">
        <f t="shared" si="24"/>
        <v>1152.7</v>
      </c>
      <c r="H45" s="58">
        <f t="shared" si="24"/>
        <v>3093.5</v>
      </c>
      <c r="I45" s="58">
        <f t="shared" si="24"/>
        <v>2949.6</v>
      </c>
      <c r="J45" s="58">
        <f t="shared" si="24"/>
        <v>5632.4000000000005</v>
      </c>
      <c r="K45" s="58">
        <f t="shared" si="24"/>
        <v>5632.4000000000005</v>
      </c>
      <c r="L45" s="58">
        <f t="shared" si="24"/>
        <v>0</v>
      </c>
      <c r="M45" s="58">
        <f t="shared" si="24"/>
        <v>0</v>
      </c>
      <c r="N45" s="58">
        <f t="shared" si="24"/>
        <v>0</v>
      </c>
      <c r="O45" s="58">
        <v>100</v>
      </c>
      <c r="P45" s="48" t="s">
        <v>53</v>
      </c>
      <c r="Q45" s="58">
        <v>7</v>
      </c>
      <c r="R45" s="58">
        <v>7</v>
      </c>
      <c r="S45" s="58">
        <v>100</v>
      </c>
      <c r="T45" s="30"/>
    </row>
    <row r="46" spans="1:20" ht="102" hidden="1" customHeight="1" x14ac:dyDescent="0.3">
      <c r="A46" s="44"/>
      <c r="B46" s="19" t="s">
        <v>54</v>
      </c>
      <c r="C46" s="20"/>
      <c r="D46" s="58">
        <f>D47</f>
        <v>4691.1000000000004</v>
      </c>
      <c r="E46" s="58">
        <f t="shared" ref="E46:K46" si="25">E47</f>
        <v>4405.8</v>
      </c>
      <c r="F46" s="58">
        <f t="shared" si="25"/>
        <v>1294.0999999999999</v>
      </c>
      <c r="G46" s="58">
        <f t="shared" si="25"/>
        <v>1152.7</v>
      </c>
      <c r="H46" s="58">
        <f t="shared" si="25"/>
        <v>1393.5</v>
      </c>
      <c r="I46" s="58">
        <f t="shared" si="25"/>
        <v>1249.5999999999999</v>
      </c>
      <c r="J46" s="58">
        <f t="shared" si="25"/>
        <v>2003.5</v>
      </c>
      <c r="K46" s="58">
        <f t="shared" si="25"/>
        <v>2003.5</v>
      </c>
      <c r="L46" s="58"/>
      <c r="M46" s="58"/>
      <c r="N46" s="58"/>
      <c r="O46" s="36">
        <f t="shared" si="2"/>
        <v>93.918270768050135</v>
      </c>
      <c r="P46" s="49"/>
      <c r="Q46" s="24"/>
      <c r="R46" s="24"/>
      <c r="S46" s="24"/>
      <c r="T46" s="30"/>
    </row>
    <row r="47" spans="1:20" s="2" customFormat="1" ht="54.75" hidden="1" customHeight="1" x14ac:dyDescent="0.25">
      <c r="A47" s="44"/>
      <c r="B47" s="19" t="s">
        <v>55</v>
      </c>
      <c r="C47" s="20"/>
      <c r="D47" s="58">
        <f>F47+H47+J47</f>
        <v>4691.1000000000004</v>
      </c>
      <c r="E47" s="58">
        <f>G47+I47+K47</f>
        <v>4405.8</v>
      </c>
      <c r="F47" s="58">
        <v>1294.0999999999999</v>
      </c>
      <c r="G47" s="58">
        <v>1152.7</v>
      </c>
      <c r="H47" s="58">
        <v>1393.5</v>
      </c>
      <c r="I47" s="58">
        <v>1249.5999999999999</v>
      </c>
      <c r="J47" s="58">
        <v>2003.5</v>
      </c>
      <c r="K47" s="58">
        <v>2003.5</v>
      </c>
      <c r="L47" s="58"/>
      <c r="M47" s="58"/>
      <c r="N47" s="58"/>
      <c r="O47" s="36">
        <f t="shared" si="2"/>
        <v>93.918270768050135</v>
      </c>
      <c r="P47" s="20"/>
      <c r="Q47" s="58"/>
      <c r="R47" s="58"/>
      <c r="S47" s="58"/>
      <c r="T47" s="30"/>
    </row>
    <row r="48" spans="1:20" ht="63.75" hidden="1" customHeight="1" x14ac:dyDescent="0.25">
      <c r="A48" s="44"/>
      <c r="B48" s="19" t="s">
        <v>56</v>
      </c>
      <c r="C48" s="20"/>
      <c r="D48" s="58">
        <f t="shared" ref="D48:E48" si="26">J48</f>
        <v>3213.6</v>
      </c>
      <c r="E48" s="58">
        <f t="shared" si="26"/>
        <v>3213.6</v>
      </c>
      <c r="F48" s="58"/>
      <c r="G48" s="58"/>
      <c r="H48" s="58"/>
      <c r="I48" s="58"/>
      <c r="J48" s="58">
        <v>3213.6</v>
      </c>
      <c r="K48" s="58">
        <v>3213.6</v>
      </c>
      <c r="L48" s="58"/>
      <c r="M48" s="58"/>
      <c r="N48" s="58"/>
      <c r="O48" s="36">
        <f t="shared" si="2"/>
        <v>100</v>
      </c>
      <c r="P48" s="20"/>
      <c r="Q48" s="58"/>
      <c r="R48" s="58"/>
      <c r="S48" s="58"/>
      <c r="T48" s="30"/>
    </row>
    <row r="49" spans="1:20" ht="63.75" hidden="1" customHeight="1" x14ac:dyDescent="0.25">
      <c r="A49" s="44"/>
      <c r="B49" s="19" t="s">
        <v>57</v>
      </c>
      <c r="C49" s="20"/>
      <c r="D49" s="58">
        <v>168.4</v>
      </c>
      <c r="E49" s="58">
        <v>168.4</v>
      </c>
      <c r="F49" s="58"/>
      <c r="G49" s="58"/>
      <c r="H49" s="58"/>
      <c r="I49" s="58"/>
      <c r="J49" s="58">
        <v>168.4</v>
      </c>
      <c r="K49" s="58">
        <v>168.4</v>
      </c>
      <c r="L49" s="58"/>
      <c r="M49" s="58"/>
      <c r="N49" s="58"/>
      <c r="O49" s="36">
        <f t="shared" si="2"/>
        <v>100</v>
      </c>
      <c r="P49" s="20"/>
      <c r="Q49" s="58"/>
      <c r="R49" s="58"/>
      <c r="S49" s="58"/>
      <c r="T49" s="30"/>
    </row>
    <row r="50" spans="1:20" ht="124.5" hidden="1" customHeight="1" x14ac:dyDescent="0.25">
      <c r="A50" s="44"/>
      <c r="B50" s="19" t="s">
        <v>58</v>
      </c>
      <c r="C50" s="20"/>
      <c r="D50" s="58">
        <v>59.3</v>
      </c>
      <c r="E50" s="58">
        <v>59.3</v>
      </c>
      <c r="F50" s="58"/>
      <c r="G50" s="58"/>
      <c r="H50" s="58"/>
      <c r="I50" s="58"/>
      <c r="J50" s="58">
        <v>59.3</v>
      </c>
      <c r="K50" s="58">
        <v>59.3</v>
      </c>
      <c r="L50" s="58"/>
      <c r="M50" s="58"/>
      <c r="N50" s="58"/>
      <c r="O50" s="36">
        <f t="shared" si="2"/>
        <v>100</v>
      </c>
      <c r="P50" s="20"/>
      <c r="Q50" s="58"/>
      <c r="R50" s="58"/>
      <c r="S50" s="58"/>
      <c r="T50" s="30"/>
    </row>
    <row r="51" spans="1:20" ht="41.25" hidden="1" customHeight="1" x14ac:dyDescent="0.25">
      <c r="A51" s="44"/>
      <c r="B51" s="19" t="s">
        <v>59</v>
      </c>
      <c r="C51" s="20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36"/>
      <c r="P51" s="20"/>
      <c r="Q51" s="58"/>
      <c r="R51" s="58"/>
      <c r="S51" s="58"/>
      <c r="T51" s="30"/>
    </row>
    <row r="52" spans="1:20" ht="1.5" hidden="1" customHeight="1" x14ac:dyDescent="0.25">
      <c r="A52" s="44"/>
      <c r="B52" s="19" t="s">
        <v>60</v>
      </c>
      <c r="C52" s="20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36"/>
      <c r="P52" s="20"/>
      <c r="Q52" s="58"/>
      <c r="R52" s="58"/>
      <c r="S52" s="58"/>
      <c r="T52" s="30"/>
    </row>
    <row r="53" spans="1:20" ht="56.25" hidden="1" customHeight="1" x14ac:dyDescent="0.25">
      <c r="A53" s="44"/>
      <c r="B53" s="19" t="s">
        <v>61</v>
      </c>
      <c r="C53" s="20"/>
      <c r="D53" s="58">
        <v>187.6</v>
      </c>
      <c r="E53" s="58">
        <v>187.6</v>
      </c>
      <c r="F53" s="58"/>
      <c r="G53" s="58"/>
      <c r="H53" s="58"/>
      <c r="I53" s="58"/>
      <c r="J53" s="58">
        <v>187.6</v>
      </c>
      <c r="K53" s="58">
        <v>187.6</v>
      </c>
      <c r="L53" s="58"/>
      <c r="M53" s="58"/>
      <c r="N53" s="58"/>
      <c r="O53" s="36">
        <f t="shared" si="2"/>
        <v>100</v>
      </c>
      <c r="P53" s="20"/>
      <c r="Q53" s="58"/>
      <c r="R53" s="58"/>
      <c r="S53" s="58"/>
      <c r="T53" s="30"/>
    </row>
    <row r="54" spans="1:20" ht="87.75" hidden="1" customHeight="1" x14ac:dyDescent="0.25">
      <c r="A54" s="44"/>
      <c r="B54" s="19" t="s">
        <v>62</v>
      </c>
      <c r="C54" s="20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36"/>
      <c r="P54" s="20"/>
      <c r="Q54" s="58"/>
      <c r="R54" s="58"/>
      <c r="S54" s="58"/>
      <c r="T54" s="30"/>
    </row>
    <row r="55" spans="1:20" ht="92.25" hidden="1" customHeight="1" x14ac:dyDescent="0.25">
      <c r="A55" s="44"/>
      <c r="B55" s="19" t="s">
        <v>63</v>
      </c>
      <c r="C55" s="20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36"/>
      <c r="P55" s="20"/>
      <c r="Q55" s="58"/>
      <c r="R55" s="58"/>
      <c r="S55" s="58"/>
      <c r="T55" s="30"/>
    </row>
    <row r="56" spans="1:20" ht="92.25" hidden="1" customHeight="1" x14ac:dyDescent="0.25">
      <c r="A56" s="44"/>
      <c r="B56" s="19" t="s">
        <v>64</v>
      </c>
      <c r="C56" s="20"/>
      <c r="D56" s="58">
        <v>1700</v>
      </c>
      <c r="E56" s="58">
        <v>1700</v>
      </c>
      <c r="F56" s="58"/>
      <c r="G56" s="58"/>
      <c r="H56" s="58">
        <v>1700</v>
      </c>
      <c r="I56" s="58">
        <v>1700</v>
      </c>
      <c r="J56" s="58"/>
      <c r="K56" s="58"/>
      <c r="L56" s="58"/>
      <c r="M56" s="58"/>
      <c r="N56" s="58"/>
      <c r="O56" s="36">
        <v>100</v>
      </c>
      <c r="P56" s="20"/>
      <c r="Q56" s="58"/>
      <c r="R56" s="58"/>
      <c r="S56" s="58"/>
      <c r="T56" s="30"/>
    </row>
    <row r="57" spans="1:20" s="2" customFormat="1" ht="112.5" hidden="1" customHeight="1" x14ac:dyDescent="0.25">
      <c r="A57" s="44"/>
      <c r="B57" s="22" t="s">
        <v>65</v>
      </c>
      <c r="C57" s="20"/>
      <c r="D57" s="58">
        <f>D58+D59+D60</f>
        <v>177509.2</v>
      </c>
      <c r="E57" s="58">
        <f t="shared" ref="E57:K57" si="27">E58+E59+E60</f>
        <v>168095.40000000002</v>
      </c>
      <c r="F57" s="58">
        <f t="shared" si="27"/>
        <v>6025.7</v>
      </c>
      <c r="G57" s="58">
        <f t="shared" si="27"/>
        <v>6009.9</v>
      </c>
      <c r="H57" s="58">
        <f t="shared" si="27"/>
        <v>2183.5</v>
      </c>
      <c r="I57" s="58">
        <f t="shared" si="27"/>
        <v>2177.8000000000002</v>
      </c>
      <c r="J57" s="58">
        <f t="shared" si="27"/>
        <v>169300</v>
      </c>
      <c r="K57" s="58">
        <f t="shared" si="27"/>
        <v>159907.70000000001</v>
      </c>
      <c r="L57" s="58"/>
      <c r="M57" s="58"/>
      <c r="N57" s="58"/>
      <c r="O57" s="36">
        <f>E57/D57*100</f>
        <v>94.696725578167218</v>
      </c>
      <c r="P57" s="20" t="s">
        <v>66</v>
      </c>
      <c r="Q57" s="58">
        <v>3</v>
      </c>
      <c r="R57" s="58">
        <v>3</v>
      </c>
      <c r="S57" s="58">
        <v>100</v>
      </c>
      <c r="T57" s="30"/>
    </row>
    <row r="58" spans="1:20" ht="78.75" hidden="1" customHeight="1" x14ac:dyDescent="0.3">
      <c r="A58" s="62"/>
      <c r="B58" s="23" t="s">
        <v>67</v>
      </c>
      <c r="C58" s="59"/>
      <c r="D58" s="58">
        <f>F58+H58+J58</f>
        <v>169212.5</v>
      </c>
      <c r="E58" s="58">
        <f>G58+I58+K58</f>
        <v>159820.20000000001</v>
      </c>
      <c r="F58" s="58"/>
      <c r="G58" s="58"/>
      <c r="H58" s="58"/>
      <c r="I58" s="58"/>
      <c r="J58" s="58">
        <v>169212.5</v>
      </c>
      <c r="K58" s="58">
        <v>159820.20000000001</v>
      </c>
      <c r="L58" s="58"/>
      <c r="M58" s="58"/>
      <c r="N58" s="58"/>
      <c r="O58" s="36">
        <f>E58/D58*100</f>
        <v>94.449405333530336</v>
      </c>
      <c r="P58" s="49"/>
      <c r="Q58" s="24"/>
      <c r="R58" s="24"/>
      <c r="S58" s="24"/>
      <c r="T58" s="30"/>
    </row>
    <row r="59" spans="1:20" s="2" customFormat="1" ht="59.25" hidden="1" customHeight="1" x14ac:dyDescent="0.25">
      <c r="A59" s="44"/>
      <c r="B59" s="22" t="s">
        <v>68</v>
      </c>
      <c r="C59" s="20"/>
      <c r="D59" s="58">
        <f>F59+H59+J59</f>
        <v>8296.7000000000007</v>
      </c>
      <c r="E59" s="58">
        <f>G59+I59+K59</f>
        <v>8275.2000000000007</v>
      </c>
      <c r="F59" s="58">
        <v>6025.7</v>
      </c>
      <c r="G59" s="58">
        <v>6009.9</v>
      </c>
      <c r="H59" s="58">
        <v>2183.5</v>
      </c>
      <c r="I59" s="58">
        <v>2177.8000000000002</v>
      </c>
      <c r="J59" s="58">
        <v>87.5</v>
      </c>
      <c r="K59" s="58">
        <v>87.5</v>
      </c>
      <c r="L59" s="58"/>
      <c r="M59" s="58"/>
      <c r="N59" s="58"/>
      <c r="O59" s="36">
        <f t="shared" si="2"/>
        <v>99.740860824183102</v>
      </c>
      <c r="P59" s="20"/>
      <c r="Q59" s="58"/>
      <c r="R59" s="58"/>
      <c r="S59" s="58"/>
      <c r="T59" s="30"/>
    </row>
    <row r="60" spans="1:20" s="1" customFormat="1" ht="58.5" hidden="1" customHeight="1" x14ac:dyDescent="0.25">
      <c r="A60" s="44"/>
      <c r="B60" s="22" t="s">
        <v>69</v>
      </c>
      <c r="C60" s="20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36"/>
      <c r="P60" s="20"/>
      <c r="Q60" s="58"/>
      <c r="R60" s="58"/>
      <c r="S60" s="58"/>
      <c r="T60" s="30"/>
    </row>
    <row r="61" spans="1:20" s="2" customFormat="1" ht="59.25" hidden="1" customHeight="1" x14ac:dyDescent="0.25">
      <c r="A61" s="80"/>
      <c r="B61" s="73" t="s">
        <v>70</v>
      </c>
      <c r="C61" s="76"/>
      <c r="D61" s="84">
        <f>D64+D65</f>
        <v>38419</v>
      </c>
      <c r="E61" s="84">
        <f>E64+E65</f>
        <v>38404.400000000001</v>
      </c>
      <c r="F61" s="84"/>
      <c r="G61" s="84"/>
      <c r="H61" s="84">
        <f>H65</f>
        <v>1111</v>
      </c>
      <c r="I61" s="84">
        <f>I65</f>
        <v>1111</v>
      </c>
      <c r="J61" s="84">
        <f>J64+J65</f>
        <v>37308</v>
      </c>
      <c r="K61" s="84">
        <f>K64+K65</f>
        <v>37293</v>
      </c>
      <c r="L61" s="84"/>
      <c r="M61" s="84"/>
      <c r="N61" s="84"/>
      <c r="O61" s="64">
        <f t="shared" si="2"/>
        <v>99.961997969754563</v>
      </c>
      <c r="P61" s="50" t="s">
        <v>71</v>
      </c>
      <c r="Q61" s="58">
        <v>0</v>
      </c>
      <c r="R61" s="58">
        <v>0</v>
      </c>
      <c r="S61" s="58">
        <v>100</v>
      </c>
      <c r="T61" s="30"/>
    </row>
    <row r="62" spans="1:20" s="2" customFormat="1" ht="157.5" hidden="1" customHeight="1" x14ac:dyDescent="0.25">
      <c r="A62" s="81"/>
      <c r="B62" s="74"/>
      <c r="C62" s="87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3"/>
      <c r="P62" s="50" t="s">
        <v>72</v>
      </c>
      <c r="Q62" s="58">
        <v>69</v>
      </c>
      <c r="R62" s="58">
        <v>69</v>
      </c>
      <c r="S62" s="58">
        <v>100</v>
      </c>
      <c r="T62" s="30"/>
    </row>
    <row r="63" spans="1:20" s="2" customFormat="1" ht="108" hidden="1" customHeight="1" x14ac:dyDescent="0.25">
      <c r="A63" s="82"/>
      <c r="B63" s="75"/>
      <c r="C63" s="77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65"/>
      <c r="P63" s="50" t="s">
        <v>73</v>
      </c>
      <c r="Q63" s="58">
        <v>70</v>
      </c>
      <c r="R63" s="58">
        <v>70</v>
      </c>
      <c r="S63" s="58">
        <v>100</v>
      </c>
      <c r="T63" s="30"/>
    </row>
    <row r="64" spans="1:20" ht="79.5" hidden="1" customHeight="1" x14ac:dyDescent="0.25">
      <c r="A64" s="44"/>
      <c r="B64" s="22" t="s">
        <v>74</v>
      </c>
      <c r="C64" s="20"/>
      <c r="D64" s="58">
        <v>37308</v>
      </c>
      <c r="E64" s="58">
        <v>37293.4</v>
      </c>
      <c r="F64" s="58"/>
      <c r="G64" s="58"/>
      <c r="H64" s="58"/>
      <c r="I64" s="58"/>
      <c r="J64" s="58">
        <v>37308</v>
      </c>
      <c r="K64" s="58">
        <v>37293</v>
      </c>
      <c r="L64" s="58"/>
      <c r="M64" s="58"/>
      <c r="N64" s="58"/>
      <c r="O64" s="36">
        <f>E64/D64*100</f>
        <v>99.960866302133596</v>
      </c>
      <c r="P64" s="50"/>
      <c r="Q64" s="58"/>
      <c r="R64" s="58"/>
      <c r="S64" s="58"/>
      <c r="T64" s="30"/>
    </row>
    <row r="65" spans="1:20" ht="79.5" hidden="1" customHeight="1" x14ac:dyDescent="0.25">
      <c r="A65" s="44"/>
      <c r="B65" s="22" t="s">
        <v>75</v>
      </c>
      <c r="C65" s="20"/>
      <c r="D65" s="58">
        <v>1111</v>
      </c>
      <c r="E65" s="58">
        <v>1111</v>
      </c>
      <c r="F65" s="58"/>
      <c r="G65" s="58"/>
      <c r="H65" s="58">
        <v>1111</v>
      </c>
      <c r="I65" s="58">
        <v>1111</v>
      </c>
      <c r="J65" s="24"/>
      <c r="K65" s="24"/>
      <c r="L65" s="58"/>
      <c r="M65" s="58"/>
      <c r="N65" s="58"/>
      <c r="O65" s="36">
        <f>E65/D65*100</f>
        <v>100</v>
      </c>
      <c r="P65" s="50"/>
      <c r="Q65" s="58"/>
      <c r="R65" s="58"/>
      <c r="S65" s="58"/>
      <c r="T65" s="30"/>
    </row>
    <row r="66" spans="1:20" ht="79.5" customHeight="1" x14ac:dyDescent="0.25">
      <c r="A66" s="51"/>
      <c r="B66" s="25"/>
      <c r="C66" s="26"/>
      <c r="D66" s="27"/>
      <c r="E66" s="27"/>
      <c r="F66" s="27"/>
      <c r="G66" s="27"/>
      <c r="H66" s="27"/>
      <c r="I66" s="27"/>
      <c r="J66" s="57"/>
      <c r="K66" s="57"/>
      <c r="L66" s="27"/>
      <c r="M66" s="27"/>
      <c r="N66" s="27"/>
      <c r="O66" s="52"/>
      <c r="P66" s="53"/>
      <c r="Q66" s="27"/>
      <c r="R66" s="27"/>
      <c r="S66" s="27"/>
      <c r="T66" s="30"/>
    </row>
    <row r="67" spans="1:20" ht="23.25" customHeight="1" x14ac:dyDescent="0.25">
      <c r="A67" s="51"/>
      <c r="B67" s="25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52"/>
      <c r="P67" s="53"/>
      <c r="Q67" s="27"/>
      <c r="R67" s="27"/>
      <c r="S67" s="27"/>
      <c r="T67" s="29"/>
    </row>
    <row r="68" spans="1:20" ht="23.25" customHeight="1" x14ac:dyDescent="0.25">
      <c r="A68" s="51"/>
      <c r="B68" s="25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52"/>
      <c r="P68" s="53"/>
      <c r="Q68" s="27"/>
      <c r="R68" s="27"/>
      <c r="S68" s="27"/>
      <c r="T68" s="29"/>
    </row>
    <row r="69" spans="1:20" ht="23.25" customHeight="1" x14ac:dyDescent="0.25">
      <c r="A69" s="51"/>
      <c r="B69" s="25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52"/>
      <c r="P69" s="53"/>
      <c r="Q69" s="27"/>
      <c r="R69" s="27"/>
      <c r="S69" s="27"/>
      <c r="T69" s="29"/>
    </row>
    <row r="70" spans="1:20" ht="23.25" customHeight="1" x14ac:dyDescent="0.25">
      <c r="A70" s="51"/>
      <c r="B70" s="25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52"/>
      <c r="P70" s="53"/>
      <c r="Q70" s="27"/>
      <c r="R70" s="27"/>
      <c r="S70" s="27"/>
      <c r="T70" s="29"/>
    </row>
    <row r="71" spans="1:20" ht="23.25" customHeight="1" x14ac:dyDescent="0.25">
      <c r="A71" s="5"/>
      <c r="B71" s="17" t="s">
        <v>76</v>
      </c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12"/>
      <c r="Q71" s="9"/>
      <c r="R71" s="9"/>
      <c r="S71" s="9"/>
    </row>
    <row r="72" spans="1:20" ht="23.25" customHeight="1" x14ac:dyDescent="0.25">
      <c r="A72" s="5"/>
      <c r="B72" s="17"/>
      <c r="C72" s="9"/>
      <c r="D72" s="10"/>
      <c r="E72" s="10"/>
      <c r="F72" s="10"/>
      <c r="G72" s="10"/>
      <c r="H72" s="10"/>
      <c r="I72" s="10"/>
      <c r="J72" s="10"/>
      <c r="K72" s="10" t="s">
        <v>77</v>
      </c>
      <c r="L72" s="10"/>
      <c r="M72" s="10"/>
      <c r="N72" s="10"/>
      <c r="O72" s="11"/>
      <c r="P72" s="12"/>
      <c r="Q72" s="9"/>
      <c r="R72" s="9"/>
      <c r="S72" s="9"/>
    </row>
    <row r="73" spans="1:20" x14ac:dyDescent="0.3">
      <c r="O73" s="13"/>
      <c r="P73" s="14"/>
      <c r="Q73" s="15"/>
    </row>
    <row r="74" spans="1:20" s="3" customFormat="1" ht="23.25" x14ac:dyDescent="0.35">
      <c r="A74" s="6"/>
      <c r="B74" s="16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7"/>
      <c r="Q74" s="7"/>
      <c r="R74" s="7"/>
      <c r="S74" s="7"/>
    </row>
    <row r="75" spans="1:20" x14ac:dyDescent="0.3">
      <c r="A75" s="4" t="s">
        <v>78</v>
      </c>
      <c r="B75" s="16" t="s">
        <v>79</v>
      </c>
      <c r="C75" s="7" t="s">
        <v>79</v>
      </c>
    </row>
  </sheetData>
  <mergeCells count="55">
    <mergeCell ref="O61:O63"/>
    <mergeCell ref="L61:L63"/>
    <mergeCell ref="M61:M63"/>
    <mergeCell ref="N61:N63"/>
    <mergeCell ref="K61:K63"/>
    <mergeCell ref="J12:J13"/>
    <mergeCell ref="E12:E13"/>
    <mergeCell ref="A61:A63"/>
    <mergeCell ref="B10:B11"/>
    <mergeCell ref="A10:A11"/>
    <mergeCell ref="J61:J63"/>
    <mergeCell ref="I61:I63"/>
    <mergeCell ref="H61:H63"/>
    <mergeCell ref="G61:G63"/>
    <mergeCell ref="F61:F63"/>
    <mergeCell ref="E61:E63"/>
    <mergeCell ref="D61:D63"/>
    <mergeCell ref="C61:C63"/>
    <mergeCell ref="B61:B63"/>
    <mergeCell ref="G10:G11"/>
    <mergeCell ref="F10:F11"/>
    <mergeCell ref="E10:E11"/>
    <mergeCell ref="D10:D11"/>
    <mergeCell ref="C10:C11"/>
    <mergeCell ref="B19:B20"/>
    <mergeCell ref="B25:B26"/>
    <mergeCell ref="D12:D13"/>
    <mergeCell ref="F5:M5"/>
    <mergeCell ref="F6:G6"/>
    <mergeCell ref="H6:I6"/>
    <mergeCell ref="J6:K6"/>
    <mergeCell ref="O10:O11"/>
    <mergeCell ref="N10:N11"/>
    <mergeCell ref="M10:M11"/>
    <mergeCell ref="L10:L11"/>
    <mergeCell ref="K10:K11"/>
    <mergeCell ref="J10:J11"/>
    <mergeCell ref="I10:I11"/>
    <mergeCell ref="H10:H11"/>
    <mergeCell ref="K12:K13"/>
    <mergeCell ref="B13:B14"/>
    <mergeCell ref="H12:H13"/>
    <mergeCell ref="I12:I13"/>
    <mergeCell ref="A2:S2"/>
    <mergeCell ref="L6:M6"/>
    <mergeCell ref="D4:M4"/>
    <mergeCell ref="N4:O6"/>
    <mergeCell ref="P4:P7"/>
    <mergeCell ref="Q4:Q7"/>
    <mergeCell ref="A4:A7"/>
    <mergeCell ref="B4:B7"/>
    <mergeCell ref="C4:C7"/>
    <mergeCell ref="R4:R7"/>
    <mergeCell ref="S4:S7"/>
    <mergeCell ref="D5:E6"/>
  </mergeCells>
  <pageMargins left="0" right="0" top="0" bottom="0" header="0.31496062992125984" footer="0.31496062992125984"/>
  <pageSetup paperSize="9" scale="43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Manager/>
  <Company>DreamLair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Данченко Евгений Михайлович</cp:lastModifiedBy>
  <cp:revision/>
  <dcterms:created xsi:type="dcterms:W3CDTF">2015-01-12T10:09:37Z</dcterms:created>
  <dcterms:modified xsi:type="dcterms:W3CDTF">2021-03-23T11:55:43Z</dcterms:modified>
  <cp:category/>
  <cp:contentStatus/>
</cp:coreProperties>
</file>