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41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/>
  <calcPr fullCalcOnLoad="1"/>
</workbook>
</file>

<file path=xl/sharedStrings.xml><?xml version="1.0" encoding="utf-8"?>
<sst xmlns="http://schemas.openxmlformats.org/spreadsheetml/2006/main" count="1410" uniqueCount="472">
  <si>
    <t>Подгоренского муниципального района</t>
  </si>
  <si>
    <t>Увеличение прочих остатков денежных средств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</si>
  <si>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</si>
  <si>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</si>
  <si>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2018 год</t>
  </si>
  <si>
    <t>2019 год</t>
  </si>
  <si>
    <t xml:space="preserve">   01 0 00 00000</t>
  </si>
  <si>
    <t xml:space="preserve">   01 5 00 00000</t>
  </si>
  <si>
    <t xml:space="preserve">   01 5 01 00000</t>
  </si>
  <si>
    <t xml:space="preserve">   01 5 02 00000</t>
  </si>
  <si>
    <t xml:space="preserve">   01 4 00 00000</t>
  </si>
  <si>
    <t xml:space="preserve">   01 2 00 00000</t>
  </si>
  <si>
    <t xml:space="preserve">   01 4 03 00000</t>
  </si>
  <si>
    <t xml:space="preserve">   01 2 01 00000</t>
  </si>
  <si>
    <t xml:space="preserve">   01 1 00  00000</t>
  </si>
  <si>
    <t xml:space="preserve">   01 1 01 00000</t>
  </si>
  <si>
    <t xml:space="preserve">   01 1 05 00000</t>
  </si>
  <si>
    <t xml:space="preserve">   01 4 01 00000</t>
  </si>
  <si>
    <t xml:space="preserve">   01 3 01 00000</t>
  </si>
  <si>
    <t xml:space="preserve">   01 3 00 00000</t>
  </si>
  <si>
    <t xml:space="preserve">   01 2 02 00000</t>
  </si>
  <si>
    <t xml:space="preserve">   01 1 02 00000</t>
  </si>
  <si>
    <t xml:space="preserve">   01 1 03 00000</t>
  </si>
  <si>
    <t xml:space="preserve">   01 1 04 00000</t>
  </si>
  <si>
    <t>01 0 00 00000</t>
  </si>
  <si>
    <t>01 1 00 00000</t>
  </si>
  <si>
    <t>01 1 01 00000</t>
  </si>
  <si>
    <t>01 1 02 00000</t>
  </si>
  <si>
    <t xml:space="preserve">01 1 03 90030 </t>
  </si>
  <si>
    <t>01 1 03 00000</t>
  </si>
  <si>
    <t>01 1 04 00000</t>
  </si>
  <si>
    <t>01 1 05 00000</t>
  </si>
  <si>
    <t xml:space="preserve">01 2 00 00000 </t>
  </si>
  <si>
    <t>01 2 01 00000</t>
  </si>
  <si>
    <t>01 4 00 00000</t>
  </si>
  <si>
    <t>01 4 01 0000</t>
  </si>
  <si>
    <t>01 4 03 00000</t>
  </si>
  <si>
    <t>01 5 01 00000</t>
  </si>
  <si>
    <t>01 5 02 00000</t>
  </si>
  <si>
    <t>01 3 00 00000</t>
  </si>
  <si>
    <t>01 3 01 00000</t>
  </si>
  <si>
    <t>Основное мероприятие "Организация содействия занятости населения"</t>
  </si>
  <si>
    <t>Основное мероприятие "Мероприятия  в облати градостроительной деятельности" Воронежской области"</t>
  </si>
  <si>
    <t>Мероприятия по развитию  градостроительной деятельности (Закупка товаров, работ и услуг для обеспечения государственных (муниципальных) нужд))</t>
  </si>
  <si>
    <t>01 2 02 00000</t>
  </si>
  <si>
    <t>01 2 03 00000</t>
  </si>
  <si>
    <t>01 2 03  90850</t>
  </si>
  <si>
    <t>01 4 01 00000</t>
  </si>
  <si>
    <t xml:space="preserve">   01 2 03 00000</t>
  </si>
  <si>
    <t xml:space="preserve"> 01 2 03 90850</t>
  </si>
  <si>
    <t>Приложение 1 к решению</t>
  </si>
  <si>
    <t>Совета народных депутатов</t>
  </si>
  <si>
    <t xml:space="preserve">ИСТОЧНИКИ          </t>
  </si>
  <si>
    <t>N п/п</t>
  </si>
  <si>
    <t>Наименование</t>
  </si>
  <si>
    <t>Код классификации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</si>
  <si>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</si>
  <si>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</si>
  <si>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Россиской Федерации</t>
  </si>
  <si>
    <t>000 01 02 00 00 00 0000 000</t>
  </si>
  <si>
    <t>Получение кредитов по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</si>
  <si>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</si>
  <si>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муниципальных районов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</si>
  <si>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</si>
  <si>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</si>
  <si>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</si>
  <si>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</si>
  <si>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</si>
  <si>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</si>
  <si>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</si>
  <si>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Приложение 9</t>
  </si>
  <si>
    <t xml:space="preserve">Приложение 11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</si>
  <si>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</si>
  <si>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</si>
  <si>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Бюджетные   кредиты, полученные от других бюджетов бюджетной системы Российской Федерации бюджетами муниципальных районов</t>
  </si>
  <si>
    <t>000 01 03 00 00 05 0000 710</t>
  </si>
  <si>
    <t>Погашение бюджетных кредитов, полученных от других бюджетов бюджетной системы Российской Федерации бюджетами муниципальных районов</t>
  </si>
  <si>
    <t>000 01 03 00 00 00 0000 800</t>
  </si>
  <si>
    <t xml:space="preserve">Изменение остатков средств на счетах по учету средств бюджета 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</si>
  <si>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</si>
  <si>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</si>
  <si>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</si>
  <si>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</si>
  <si>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</si>
  <si>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Заместитель председателя Совета народных депутатов</t>
  </si>
  <si>
    <t>А.А. Леонов</t>
  </si>
  <si>
    <t>Бюджетные кредиты от других бюджетов бюджетной системы Российской Федерации в валю-те Российской Федерации</t>
  </si>
  <si>
    <t>Получение бюджетных креди-тов от других бюджетов бюд-жетной системы Российской Федерации в валюте Россий-ской Федерации</t>
  </si>
  <si>
    <t>Увеличение прочих остатков средств бюджетов</t>
  </si>
  <si>
    <t>Уменьшение прочих остатков средств бюджетов</t>
  </si>
  <si>
    <t>000 01 05 02 00 00 0000 600</t>
  </si>
  <si>
    <t>000 01 03 01 00 00 0000 000</t>
  </si>
  <si>
    <t>000 01 03 01 00 00 0000 700</t>
  </si>
  <si>
    <t>000 01 05 02 00 00 0000 500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</si>
  <si>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</si>
  <si>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</si>
  <si>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</si>
  <si>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000 01 03 01 00 10 0000 810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</si>
  <si>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</si>
  <si>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</si>
  <si>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</si>
  <si>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Приложение 7</t>
  </si>
  <si>
    <t>ВСЕГО</t>
  </si>
  <si>
    <t>рублей</t>
  </si>
  <si>
    <t>01</t>
  </si>
  <si>
    <t>02</t>
  </si>
  <si>
    <t>03</t>
  </si>
  <si>
    <t>04</t>
  </si>
  <si>
    <t>05</t>
  </si>
  <si>
    <t>08</t>
  </si>
  <si>
    <t>НАИМЕНОВАНИЕ</t>
  </si>
  <si>
    <t>100</t>
  </si>
  <si>
    <t>200</t>
  </si>
  <si>
    <t>800</t>
  </si>
  <si>
    <t>Сумма</t>
  </si>
  <si>
    <t>Рз</t>
  </si>
  <si>
    <t>ПР</t>
  </si>
  <si>
    <t>ЦСР</t>
  </si>
  <si>
    <t>ВР</t>
  </si>
  <si>
    <t>09</t>
  </si>
  <si>
    <t>Распределение бюджетных ассигнований по целевым статьям</t>
  </si>
  <si>
    <t>ИТОГО РАСХОДОВ</t>
  </si>
  <si>
    <t>Подпрограмма "Вопросы в области национальной экономики"</t>
  </si>
  <si>
    <t>к решению Совета народных депутатов</t>
  </si>
  <si>
    <t>Мероприятия в области организации уличного освещения  (Закупка товаров, работ и услуг для государственных (муниципальных) нужд))</t>
  </si>
  <si>
    <t>01 1 01 90010</t>
  </si>
  <si>
    <t>Мероприятия в области  организации содержания автомобильных дорог и инженерных сооружений на них  (Закупка товаров, работ и услуг для государственных (муниципальных) нужд))</t>
  </si>
  <si>
    <t>01 1 02 90020</t>
  </si>
  <si>
    <t>Мероприятия в области организации и содержания мест захоронения (Закупка товаров, работ и услуг для государственных (муниципальных) нужд))</t>
  </si>
  <si>
    <t xml:space="preserve">01 1 04  90040 </t>
  </si>
  <si>
    <t>Мероприятия в области организации прочих мероприятий по благоустройству территории поселения (Закупка товаров, работ и услуг для государственных (муниципальных) нужд))</t>
  </si>
  <si>
    <t>01 1 05 90050</t>
  </si>
  <si>
    <t>01 2 01  91290</t>
  </si>
  <si>
    <t>Мероприятия по развитию сети автомобильных дорог общего пользования (Закупка товаров, работ и услуг,для государственных нужд))</t>
  </si>
  <si>
    <t>Мероприятия в сфере защиты населения от чрезвычайных ситуаций  и пожаров  (Закупка товаров, работ и услуг,для государственных нужд))</t>
  </si>
  <si>
    <t>01 3 01 91430</t>
  </si>
  <si>
    <t>Расходы на обеспечение деятельности (оказание услуг) государственных (муниципальных) учреждений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</si>
  <si>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01 4 01 00590</t>
  </si>
  <si>
    <t>Расходы на обеспечение деятельности (оказание услуг) государственных (муниципальных) учреждений (Закупка товаров, работ и услуг для государственных (муниципальных)нужд))</t>
  </si>
  <si>
    <t>Осуществление первичного воинского учета на территориях,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</si>
  <si>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01 4 03 51180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</si>
  <si>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</si>
  <si>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01 5 01 92020</t>
  </si>
  <si>
    <t>Расходы на обеспечение функций муниципальных органов 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</si>
  <si>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 нужд))</t>
  </si>
  <si>
    <t>01 5 02 92010</t>
  </si>
  <si>
    <t xml:space="preserve">01 5 02 92010 </t>
  </si>
  <si>
    <t>Основное мероприятие "Организация уличного освещения в поселении"</t>
  </si>
  <si>
    <t>Основное мероприятие "Организация содержания автомобильных дорог и инженерных сооружений на них"</t>
  </si>
  <si>
    <t>Основное мероприятие "Организация и содержание мест захоронения"</t>
  </si>
  <si>
    <t>Основное мероприятие "Организация прочих мероприятий по благоустройству территории поселения"</t>
  </si>
  <si>
    <t>Основное мероприятие "Организация дорожного хозяйства (дорожных фондов поселения)</t>
  </si>
  <si>
    <t>Расходы на обеспечение функций муниципальных органов (Иные бюджетные ассигнования)</t>
  </si>
  <si>
    <t>ВЕДОМСТВЕННАЯ СТРУКТУРА</t>
  </si>
  <si>
    <t xml:space="preserve">НАИМЕНОВАНИЕ </t>
  </si>
  <si>
    <t xml:space="preserve">ГРБС </t>
  </si>
  <si>
    <t>РЗ</t>
  </si>
  <si>
    <t xml:space="preserve">Сумма </t>
  </si>
  <si>
    <t>РАСХОДЫ БЮДЖЕТА,  ВСЕГО</t>
  </si>
  <si>
    <t xml:space="preserve"> </t>
  </si>
  <si>
    <t>914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</si>
  <si>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</si>
  <si>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</si>
  <si>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 обеспечение деятельности главы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</si>
  <si>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 обеспечение деятельности главы сельского поселения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</si>
  <si>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</si>
  <si>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муниципальных органов (Закупка товаров, работ и услуг для обеспечения государственных (муниципальных) нужд))</t>
  </si>
  <si>
    <t>Национальная оборона</t>
  </si>
  <si>
    <t>Мобилизационная и вневойсковая подготовка</t>
  </si>
  <si>
    <t>Осуществление первичного воинского учетана территориях 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</si>
  <si>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нужд))</t>
  </si>
  <si>
    <t>Национальная безопасность и правоохранительная деятельность</t>
  </si>
  <si>
    <t>Защита населения и территории от чрезвычайных ситувций природного итехногенного характера, гражданская оборона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</si>
  <si>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нужд))</t>
  </si>
  <si>
    <t xml:space="preserve"> 01 3 01 91430</t>
  </si>
  <si>
    <t>Национальная экономика</t>
  </si>
  <si>
    <t>Дорожное хозяйство (дорожные фонды)</t>
  </si>
  <si>
    <t>Подпрограмма «Вопросы в области национальной экономики»</t>
  </si>
  <si>
    <t>Основное мероприятие «Организация дорожного хозяйства (дорожных фондов) поселения»</t>
  </si>
  <si>
    <t>Мероприятия  по развитию сети автомобильных дорог общего пользования  (Закупка товаров, работ и услуг для обеспечения государственных (муниципальных) нужд))</t>
  </si>
  <si>
    <t xml:space="preserve"> 01 2 01 91290</t>
  </si>
  <si>
    <t>Другие вопросы в области национальной экономики</t>
  </si>
  <si>
    <t>12</t>
  </si>
  <si>
    <t xml:space="preserve">Основное мероприятие «Организация содействия занятости населения» </t>
  </si>
  <si>
    <t>Мероприятия, направленные на организацию общественных работ (софинансирование)  (Закупка товаров, работ и услуг для обеспечения государственных (муниципальных) нужд))</t>
  </si>
  <si>
    <t>Жилищно-коммунальное хозяйство</t>
  </si>
  <si>
    <t>Благоустройство</t>
  </si>
  <si>
    <t>Основное мероприятие «Организация уличного освещения в поселении»</t>
  </si>
  <si>
    <t>Мероприятия в области организации уличного освещения (Закупка товаров, работ и услуг для обеспечения государственных (муниципальных) нужд))</t>
  </si>
  <si>
    <t xml:space="preserve"> 01 1 01 90010</t>
  </si>
  <si>
    <t>Основное мероприятие «Организация содержания автомобильных дорог и инженерных сооружений на них»;</t>
  </si>
  <si>
    <t>Мероприятия в области организации содержания автомобильных дорог и инженерных сооружений на них (Закупка товаров, работ и услуг для обеспечения государственных (муниципальных) нужд))</t>
  </si>
  <si>
    <t xml:space="preserve"> 01 1 02 90020</t>
  </si>
  <si>
    <t>Основное мероприятие «Организация озеленения в поселениях»</t>
  </si>
  <si>
    <t>Мероприятия в области  озеленения в поселении (Закупка товаров, работ и услуг для обеспечения государственных (муниципальных) нужд))</t>
  </si>
  <si>
    <t xml:space="preserve"> 01 1 03 90030</t>
  </si>
  <si>
    <t>Основное мероприятие «Организация и содержание мест захоронения»</t>
  </si>
  <si>
    <t>Мероприятия в области организации и содержания мест захоронения в поселении (Закупка товаров, работ и услуг для обеспечения государственных (муниципальных) нужд))</t>
  </si>
  <si>
    <t xml:space="preserve"> 01 1 04 90040</t>
  </si>
  <si>
    <t>Основное мероприятие«Организация прочих мероприятий по благоустройству территории поселения»</t>
  </si>
  <si>
    <t>Мероприятия в области организации прочих мероприятий по благоустройству территории поселения (Закупка товаров, работ и услуг для обеспечения государственных (муниципальных) нужд))</t>
  </si>
  <si>
    <t xml:space="preserve"> 01 1 05 90050</t>
  </si>
  <si>
    <t>Культура, кинематография</t>
  </si>
  <si>
    <t>Культура</t>
  </si>
  <si>
    <t>Расходы на обеспечение деятельности (оказание услуг) государственных (муниципальных) учреждений(Расходы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</si>
  <si>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государственных (муниципальных) учреждений (Закупка товаров, работ и услуг для обеспечения государственных (муниципальных) нужд))</t>
  </si>
  <si>
    <t>РАСПРЕДЕЛЕНИЕ БЮДЖЕТНЫХ АССИГНОВАНИЙ</t>
  </si>
  <si>
    <t>ПО РАЗДЕЛАМ , ПОДРАЗДЕЛАМ, ЦЕЛЕВЫМ СТАТЬЯМ (МУНИЦИПАЛЬНОЙ ПРОГРАММЫ</t>
  </si>
  <si>
    <t>Осуществление первичного воинского учета на территториях,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</si>
  <si>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Березовского сельского поселения</t>
  </si>
  <si>
    <t xml:space="preserve">Глава Березовского сельского поселения                                    </t>
  </si>
  <si>
    <t>Г.Н. Касьянова</t>
  </si>
  <si>
    <t xml:space="preserve">  ВНУТРЕННЕГО ФИНАНСИРОВАНИЯ ДЕФИЦИТА  БЮДЖЕТА БЕРЕЗОВСКОГО СЕЛЬСКОГО ПОСЕЛЕНИЯ</t>
  </si>
  <si>
    <t xml:space="preserve">Глава Березовского сельского поселения   </t>
  </si>
  <si>
    <t>Березовского сельского поселения</t>
  </si>
  <si>
    <t>Муниципальная программа "Организация деятельности администрации Березовского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</si>
  <si>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главы  Березовского сельского поселения»</t>
  </si>
  <si>
    <t>Подпрограмма "Обеспечение деятельности администрации Березовского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</si>
  <si>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администрации Березовского сельского поселения»</t>
  </si>
  <si>
    <t xml:space="preserve">Основное мероприятие «Исполнение полномочий по мобилизационной и вневойсковой подготовке Березовского сельского поселения» </t>
  </si>
  <si>
    <t>Подпрограмма «Защита населения и территории Березовского сельского поселения от чрезвычайных ситуаций, обеспечение пожарной безопасности и безопасности людей на водных объектах»</t>
  </si>
  <si>
    <t>Основное мероприятие«Финансовое обеспечение полномочий по культуре, киномотографии Березовского сельского поселения »</t>
  </si>
  <si>
    <t>РАСХОДОВ БЮДЖЕТА  БЕРЕЗОВСКОГО СЕЛЬСКОГО ПОСЕЛЕНИЯ</t>
  </si>
  <si>
    <t xml:space="preserve">АДМИНИСТРАЦИЯ БЕРЕЗОВСКОГО СЕЛЬСКОГО ПОСЕЛЕНИЯ ПОДГОРЕНСКОГО МУНИЦИПАЛЬНОГО РАЙОНА ВОРОНЕЖСКОЙ ОБЛАСТИ </t>
  </si>
  <si>
    <t>Защита населения и территории от чрезвычайных ситуаций природного итехногенного характера, гражданская оборона</t>
  </si>
  <si>
    <t>Основное мероприятие «Обеспечение защиты населения и территории Березовского сельского поселения от чрезвычайных ситуаций природного и техногенного характера, осуществление гражданской обороны»</t>
  </si>
  <si>
    <t>Подпрограмма «Создание условий для обеспечения качественными услугами ЖКХ населения в Березовском сельском поселении»</t>
  </si>
  <si>
    <t xml:space="preserve">БЕРЕЗОВСКОГО СЕЛЬСКОГО ПОСЕЛЕНИЯ), ГРУППАМ ВИДОВ РАСХОДОВ </t>
  </si>
  <si>
    <t>Основное мероприятие«Финансовое обеспечение полномочий по культуре, киномотографии Березовского сельского поселения»</t>
  </si>
  <si>
    <t>(муниципальной программы Березовского сельского поселения) группам видов расходов,</t>
  </si>
  <si>
    <t xml:space="preserve">Муниципальная программа "Организация деятельности администрации Березовского сельского поселения Подгоренского муниципального района Воронежской области" </t>
  </si>
  <si>
    <t>Подпрограмма "Создание условий для обеспечения качественными  услугами ЖКХ населения в Березовском сельском поселении"</t>
  </si>
  <si>
    <t>Подпрограмма "Защита населения и территории Березовского сельского поселения от чрезвычайных ситуаций, обеспечение пожарной безопасности и безопасности людей на водных объектах"</t>
  </si>
  <si>
    <t>Основное мероприяти "Обеспечение защиты населения и территории Березовского сельского поселения от чрезвычайных ситуаций природного и техногенного характера, осуществление гражданской обороны"</t>
  </si>
  <si>
    <t>Основное мероприятие "Финансовое обеспечение полномочий по культуре, кинематографии Березовского сельского поселения"</t>
  </si>
  <si>
    <t>Основное мероприятие "Исполнение полномочий по мобилизационной и вневойсковой подготовке Березовского сельского поселения"</t>
  </si>
  <si>
    <t>Подпрограмма "Обеспечение деятельности администрации Березовского сельского поселения Подгоренского муниципального района Вороненжской области"</t>
  </si>
  <si>
    <t>Основное мероприятие "Финансовое обеспечение деятельности главы Березовского сельского поселения"</t>
  </si>
  <si>
    <t>Расходы на обеспечение деятельности главы Березовского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</si>
  <si>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Березовского сельского поселения (Закупка товаров, работ и услуг для государственных (муниципальных нужд))</t>
  </si>
  <si>
    <t>Основное мероприятие "Финансовое обеспечение деятельности администрации Березовского сельского поселения"</t>
  </si>
  <si>
    <t>01 2 00 00000</t>
  </si>
  <si>
    <t>01 2 01 91290</t>
  </si>
  <si>
    <t>01 1 04 90040</t>
  </si>
  <si>
    <t xml:space="preserve">01 5 00 00000 </t>
  </si>
  <si>
    <t xml:space="preserve">01 5 02 00000 </t>
  </si>
  <si>
    <t>01 2 03 90850</t>
  </si>
  <si>
    <t xml:space="preserve">01 4 00 00000 </t>
  </si>
  <si>
    <t xml:space="preserve"> 01 4 04 91290</t>
  </si>
  <si>
    <t xml:space="preserve">   01 4 04 00000</t>
  </si>
  <si>
    <t>01 4 04 00000</t>
  </si>
  <si>
    <t>01 4 04 91290</t>
  </si>
  <si>
    <t>01 4 04  91290</t>
  </si>
  <si>
    <t>500</t>
  </si>
  <si>
    <t>Расходы на обеспечение деятельности (оказание услуг) государственных (муниципальных) учреждений (Межбюджетные трансферты)</t>
  </si>
  <si>
    <t>Подпрограмма «Финансовое обеспечение передаваемых и  переданных полномочий»</t>
  </si>
  <si>
    <t xml:space="preserve">Основное мероприятие «Осуществление части полномочий, 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них" </t>
  </si>
  <si>
    <t>Приложение 3</t>
  </si>
  <si>
    <t>Иные межбюджетные трансферты, направленные на организацию общественных работ  (Закупка товаров, работ и услуг для обеспечения государственных (муниципальных) нужд)</t>
  </si>
  <si>
    <t xml:space="preserve"> 01 2 02 78430</t>
  </si>
  <si>
    <t>Иные межбюджетные трансферты, направленные на организацию общественных работ (Закупка товаров, работ и услуг для обеспечения государственных (муниципальных) нужд)</t>
  </si>
  <si>
    <t>01 2 02 78430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</si>
  <si>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</si>
  <si>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</si>
  <si>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"Строительство административно-жилого комплекса для участкового уполномоченного полиции в пос.Красный Восход Подгоренского муниципального района"</t>
  </si>
  <si>
    <t xml:space="preserve">   01 5 04 00000</t>
  </si>
  <si>
    <t>Софинансирование капитальных вложений в объекты муниципальной собственности (софинансирование) (Закупка товаров, работ и услуг для обеспечения государственных (муниципальных нужд))</t>
  </si>
  <si>
    <t>01 5 04 S8100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</si>
  <si>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(Закупка товаров, работ и услуг  для обечспечения государственных (муниципальных) нужд))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</si>
  <si>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(софинансирование) (Закупка товаров, работ и услуг  для обечспечения государственных (муниципальных) нужд))</t>
  </si>
  <si>
    <t xml:space="preserve">   01 2 01 S8850</t>
  </si>
  <si>
    <t>Меропрития, направленные на организацию общественных работ  (Закупка товаров, работ и услуг  для обеспечения государственных (муниципальных) нужд))</t>
  </si>
  <si>
    <t>01 2 02 90430</t>
  </si>
  <si>
    <t>Подпрограмма "Развитие социальной инфраструктуры в Березовском сельском поселении"</t>
  </si>
  <si>
    <t>01 7 00 00000</t>
  </si>
  <si>
    <t>Основное мероприятие "Газификация обьектов муниципального имущества Березовского сельского поселения"</t>
  </si>
  <si>
    <t>01 7 01 00000</t>
  </si>
  <si>
    <t>Мероприятия по строительству газовой котельной (Закупка товаров, работ и услуг для обеспечения государственных (муниципальных нужд))</t>
  </si>
  <si>
    <t>01 7 01 90440</t>
  </si>
  <si>
    <t>400</t>
  </si>
  <si>
    <t>Мероприятия по строительству газовой котельной (Бюджетные инвестиции в объекты капитального строительства в рамках государственного оборонного заказа)</t>
  </si>
  <si>
    <t>Субсидия  из областного бюджета на уличное освещение в  рамках подпрограммы "Создание условий для обеспечения качественными услугами ЖКХ населения в Березовском сельском поселении" (Закупка товаров, работ и услуг для обеспечения государственных (муниципальных) нужд))</t>
  </si>
  <si>
    <t xml:space="preserve">   01 1 01 78670</t>
  </si>
  <si>
    <t>Мероприятия в области организации уличного освещения (софинансирование)  (Закупка товаров, работ и услуг для обеспечения государственных (муниципальных) нужд))</t>
  </si>
  <si>
    <t xml:space="preserve">   01 1 01 S8670</t>
  </si>
  <si>
    <t>Подпрограмма "Обеспечение общественного порядка на территории Березовского сельского поселения Подгоренского муниципального района Воронежской области"</t>
  </si>
  <si>
    <t>Основное мероприятие "Организация деятельности добровольной народной дружины на территории Березовского сельского поселения Подгоренского муниципального района Воронежской области"</t>
  </si>
  <si>
    <t>Мероприятия направленные на создание условий для деятельности добровольной народной дружины Березовского сельского поселения</t>
  </si>
  <si>
    <t>01 6 00 00000</t>
  </si>
  <si>
    <t>01 6 01 00000</t>
  </si>
  <si>
    <t>01 6 01 98390</t>
  </si>
  <si>
    <t>Поощрение поселений Воронежской области по результатам оценки эффективности их деятелтности (Закупка товаров, работ и услуг для гобеспечения государственных (муниципальных нужд))</t>
  </si>
  <si>
    <t>01 5 02 88510</t>
  </si>
  <si>
    <t>01 5 00 00000</t>
  </si>
  <si>
    <t>01 5 04 00000</t>
  </si>
  <si>
    <t>01 2 01 78850</t>
  </si>
  <si>
    <t>01 2 01 S8850</t>
  </si>
  <si>
    <t>01 1 01 S8670</t>
  </si>
  <si>
    <t>01 1 01 78670</t>
  </si>
  <si>
    <t xml:space="preserve">                                                                        Приложение № 2</t>
  </si>
  <si>
    <t xml:space="preserve">          к решению Совета народных депутатов</t>
  </si>
  <si>
    <t xml:space="preserve">                                                  Березовского сельского поселения</t>
  </si>
  <si>
    <t>ПОСТУПЛЕНИЕ ДОХОДОВ БЮДЖЕТА БЕРЕЗОВСКОГО СЕЛЬСКОГО ПОСЕЛЕНИЯ
ПО КОДАМ ВИДОВ ДОХОДОВ, ПОДВИДОВ ДОХОДОВ 
НА 2017 ГОД</t>
  </si>
  <si>
    <t>Наименование показателя</t>
  </si>
  <si>
    <t>000 8 50 00000 00 0000 000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</si>
  <si>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</si>
  <si>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</si>
  <si>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</si>
  <si>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</si>
  <si>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</si>
  <si>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</si>
  <si>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</si>
  <si>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</si>
  <si>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</si>
  <si>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</si>
  <si>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</si>
  <si>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</si>
  <si>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</si>
  <si>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</si>
  <si>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</si>
  <si>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</si>
  <si>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</si>
  <si>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</si>
  <si>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</si>
  <si>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</si>
  <si>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</si>
  <si>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</si>
  <si>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</si>
  <si>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000 1 06 01000 02 0000 110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</si>
  <si>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</si>
  <si>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</si>
  <si>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</si>
  <si>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</si>
  <si>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</si>
  <si>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</si>
  <si>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</si>
  <si>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</si>
  <si>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</si>
  <si>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</si>
  <si>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</si>
  <si>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</si>
  <si>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</si>
  <si>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</si>
  <si>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</si>
  <si>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</si>
  <si>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</si>
  <si>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</si>
  <si>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</si>
  <si>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</si>
  <si>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</si>
  <si>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</si>
  <si>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</si>
  <si>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</si>
  <si>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</si>
  <si>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</si>
  <si>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</si>
  <si>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</si>
  <si>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</si>
  <si>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</si>
  <si>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</si>
  <si>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</si>
  <si>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</si>
  <si>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</si>
  <si>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</si>
  <si>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</si>
  <si>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</si>
  <si>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</si>
  <si>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</si>
  <si>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</si>
  <si>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</si>
  <si>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</si>
  <si>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</si>
  <si>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</si>
  <si>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</si>
  <si>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</si>
  <si>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</si>
  <si>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</si>
  <si>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</si>
  <si>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</si>
  <si>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</si>
  <si>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</si>
  <si>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</si>
  <si>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</si>
  <si>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</si>
  <si>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</si>
  <si>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</si>
  <si>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</si>
  <si>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</si>
  <si>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</si>
  <si>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</si>
  <si>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</si>
  <si>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 бюджетов городских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</si>
  <si>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</si>
  <si>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</si>
  <si>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</si>
  <si>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</si>
  <si>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</si>
  <si>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</si>
  <si>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</si>
  <si>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</si>
  <si>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</si>
  <si>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</si>
  <si>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</si>
  <si>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</si>
  <si>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</si>
  <si>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</si>
  <si>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</si>
  <si>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</si>
  <si>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</si>
  <si>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</si>
  <si>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</si>
  <si>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</si>
  <si>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000 2 02 20000 00 0000 151</t>
  </si>
  <si>
    <t>Субсидии бюджетам бюджетной системы  Российской Федерации (межбюджетные субсидии)</t>
  </si>
  <si>
    <t>000 2 02 29999 00 0000 151</t>
  </si>
  <si>
    <t>Прочие субсидии</t>
  </si>
  <si>
    <t>000 2 02 29999 10 0000 151</t>
  </si>
  <si>
    <t>Прочие субсидии бюджетам сельских поселений</t>
  </si>
  <si>
    <t>000 2 02 40000 00 0000 151</t>
  </si>
  <si>
    <t>Иные межбюджетные трансферты</t>
  </si>
  <si>
    <t>000 2 02 40014 10 0000 151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</si>
  <si>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</si>
  <si>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</si>
  <si>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</si>
  <si>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</si>
  <si>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</si>
  <si>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</si>
  <si>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</si>
  <si>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4</t>
  </si>
  <si>
    <t xml:space="preserve">Приложение 5 </t>
  </si>
  <si>
    <t>Субсидии бюджетам сельских поселений на осуществление дорожной деятельности в отношении автомобильных дорог  общего пользования, а также капитального ремонта и ремонта дворорых территорий многоквартирных домов, проездов к дворовым территориям  многоквартирных домов населенных пунктов</t>
  </si>
  <si>
    <t>000 2 02 20216 10 0000 151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</si>
  <si>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</si>
  <si>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</si>
  <si>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</si>
  <si>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</si>
  <si>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000 2 02 45160 00 0000 151</t>
  </si>
  <si>
    <t>000 2 02 45160 10 0000 151</t>
  </si>
  <si>
    <t>000 2 02 49999 00 0000 151</t>
  </si>
  <si>
    <t>000 2 02 49999 10 0000 151</t>
  </si>
  <si>
    <t xml:space="preserve">Приложение 1 </t>
  </si>
  <si>
    <t xml:space="preserve">Приложение 2 </t>
  </si>
  <si>
    <t>от 29 декабря 2017г №33</t>
  </si>
  <si>
    <t xml:space="preserve">                                   от 29 декабря 2017г №33</t>
  </si>
  <si>
    <t>НА  2018 ГОД И ПЛАНОВЫЙ ПЕРИОД 2019 и 2020 ГОДОВ</t>
  </si>
  <si>
    <t>2020 год</t>
  </si>
  <si>
    <t>Сумма                    (2018год)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</si>
  <si>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</si>
  <si>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</si>
  <si>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</si>
  <si>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</si>
  <si>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</si>
  <si>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</si>
  <si>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000 1 14 02050 10 0000 410</t>
  </si>
  <si>
    <t>000 1 14 02053 10 0000 410</t>
  </si>
  <si>
    <t>НА 2018 ГОД</t>
  </si>
  <si>
    <t>Основное мероприятие "Ремонт объектов муниципального имущества Березовского сельского поселения"</t>
  </si>
  <si>
    <t>Мероприятия по ремонту объектов муниципального имущества (Закупка товаров, работ и услуг для обеспечения государственных (муниципальных нужд))</t>
  </si>
  <si>
    <t>01 7 02 00000</t>
  </si>
  <si>
    <t>01 7 02 90450</t>
  </si>
  <si>
    <t>Зарезервированные средства, связанные с особенностями исполнения бюджета (Расходы на  выплаты персоналу в целях обеспечения выполнения функций государственными (муниципальными)</t>
  </si>
  <si>
    <t>01 5 02 70100</t>
  </si>
  <si>
    <t>КЛАССИФИКАЦИИ РАСХОДОВ МЕСТНОГО БЮДЖЕТА НА 2018 ГОД</t>
  </si>
  <si>
    <t>разделам, подразделам классификации расходов местного бюджета на 2018 год</t>
  </si>
  <si>
    <t>от  30 ноября 2018г. №32</t>
  </si>
  <si>
    <t>Расходы на финансирование мероприятий по капитальному ремонту многоквартирных домов за счет средств местного бюджета (Закупка товаров, работ и услуг для обеспечения государственных (муниципальных) нужд))</t>
  </si>
  <si>
    <t>Жилищное хозяйство</t>
  </si>
  <si>
    <t>Основное мероприятие «Организация капитального ремонта многоквартирных домов»</t>
  </si>
  <si>
    <t xml:space="preserve">   01 1 07 00000</t>
  </si>
  <si>
    <t xml:space="preserve">  01 1 00  00000</t>
  </si>
  <si>
    <t xml:space="preserve">   01 1 07 97010</t>
  </si>
  <si>
    <t>от  28 декабря 2018г. №35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</si>
</sst>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#,##0.00&quot;р.&quot;"/>
    <numFmt numFmtId="191" formatCode="0000"/>
    <numFmt numFmtId="192" formatCode="#&quot; &quot;?/1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"/>
    <numFmt numFmtId="199" formatCode="#,##0.0"/>
    <numFmt numFmtId="200" formatCode="#,##0.000"/>
    <numFmt numFmtId="201" formatCode="#,##0_р_."/>
    <numFmt numFmtId="202" formatCode="_(\$* #,##0.00_);_(\$* \(#,##0.00\);_(\$* &quot;-&quot;??_);_(@_)"/>
    <numFmt numFmtId="203" formatCode="_(\$* #,##0_);_(\$* \(#,##0\);_(\$* &quot;-&quot;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justify"/>
    </xf>
    <xf numFmtId="0" fontId="4" fillId="0" borderId="12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Alignment="1">
      <alignment horizontal="left" indent="15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4" fontId="5" fillId="0" borderId="18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wrapText="1"/>
    </xf>
    <xf numFmtId="0" fontId="14" fillId="0" borderId="26" xfId="0" applyFont="1" applyBorder="1" applyAlignment="1">
      <alignment horizontal="left" wrapText="1"/>
    </xf>
    <xf numFmtId="0" fontId="14" fillId="33" borderId="26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53"/>
  <sheetViews>
    <sheetView zoomScalePageLayoutView="0" workbookViewId="0" topLeftCell="A30">
      <selection activeCell="D32" sqref="D32"/>
    </sheetView>
  </sheetViews>
  <sheetFormatPr defaultColWidth="9.140625" defaultRowHeight="12.75"/>
  <cols>
    <col min="1" max="1" width="3.8515625" style="0" customWidth="1"/>
    <col min="2" max="2" width="48.7109375" style="0" customWidth="1"/>
    <col min="3" max="3" width="22.140625" style="0" customWidth="1"/>
    <col min="4" max="4" width="13.421875" style="59" customWidth="1"/>
    <col min="5" max="5" width="13.421875" style="0" customWidth="1"/>
    <col min="6" max="6" width="12.57421875" style="0" customWidth="1"/>
  </cols>
  <sheetData>
    <row r="1" ht="12.75">
      <c r="D1" s="52" t="s">
        <v>440</v>
      </c>
    </row>
    <row r="2" ht="12.75">
      <c r="D2" s="52" t="s">
        <v>123</v>
      </c>
    </row>
    <row r="3" ht="12.75">
      <c r="D3" s="52" t="s">
        <v>209</v>
      </c>
    </row>
    <row r="4" ht="12.75">
      <c r="D4" s="40" t="s">
        <v>471</v>
      </c>
    </row>
    <row r="5" s="51" customFormat="1" ht="12.75">
      <c r="D5" s="52" t="s">
        <v>50</v>
      </c>
    </row>
    <row r="6" s="51" customFormat="1" ht="12.75">
      <c r="D6" s="52" t="s">
        <v>51</v>
      </c>
    </row>
    <row r="7" s="51" customFormat="1" ht="12.75">
      <c r="D7" s="52" t="s">
        <v>209</v>
      </c>
    </row>
    <row r="8" s="51" customFormat="1" ht="12.75">
      <c r="D8" s="52" t="s">
        <v>442</v>
      </c>
    </row>
    <row r="9" spans="1:4" ht="12.75">
      <c r="A9" s="22"/>
      <c r="B9" s="22"/>
      <c r="C9" s="21"/>
      <c r="D9" s="40"/>
    </row>
    <row r="10" spans="1:6" ht="12.75">
      <c r="A10" s="129" t="s">
        <v>52</v>
      </c>
      <c r="B10" s="129"/>
      <c r="C10" s="129"/>
      <c r="D10" s="129"/>
      <c r="E10" s="129"/>
      <c r="F10" s="129"/>
    </row>
    <row r="11" spans="1:9" ht="12.75" customHeight="1">
      <c r="A11" s="129" t="s">
        <v>212</v>
      </c>
      <c r="B11" s="129"/>
      <c r="C11" s="129"/>
      <c r="D11" s="129"/>
      <c r="E11" s="129"/>
      <c r="F11" s="129"/>
      <c r="G11" s="41"/>
      <c r="H11" s="41"/>
      <c r="I11" s="41"/>
    </row>
    <row r="12" spans="1:16" ht="12.75" customHeight="1">
      <c r="A12" s="129" t="s">
        <v>444</v>
      </c>
      <c r="B12" s="129"/>
      <c r="C12" s="129"/>
      <c r="D12" s="129"/>
      <c r="E12" s="129"/>
      <c r="F12" s="12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6" ht="13.5" thickBot="1">
      <c r="A13" s="42"/>
      <c r="B13" s="43"/>
      <c r="C13" s="43"/>
      <c r="F13" s="61" t="s">
        <v>103</v>
      </c>
    </row>
    <row r="14" spans="1:6" ht="33" customHeight="1">
      <c r="A14" s="101" t="s">
        <v>53</v>
      </c>
      <c r="B14" s="100" t="s">
        <v>54</v>
      </c>
      <c r="C14" s="100" t="s">
        <v>55</v>
      </c>
      <c r="D14" s="115" t="s">
        <v>4</v>
      </c>
      <c r="E14" s="115" t="s">
        <v>5</v>
      </c>
      <c r="F14" s="116" t="s">
        <v>445</v>
      </c>
    </row>
    <row r="15" spans="1:6" ht="38.25" customHeight="1">
      <c r="A15" s="117"/>
      <c r="B15" s="111" t="s">
        <v>56</v>
      </c>
      <c r="C15" s="112" t="s">
        <v>57</v>
      </c>
      <c r="D15" s="113">
        <f>D16+D21+D29</f>
        <v>29104.980000000447</v>
      </c>
      <c r="E15" s="113">
        <f>E16+E21+E29</f>
        <v>0</v>
      </c>
      <c r="F15" s="118">
        <f>F16+F21+F29</f>
        <v>0</v>
      </c>
    </row>
    <row r="16" spans="1:6" ht="25.5" hidden="1">
      <c r="A16" s="119">
        <v>1</v>
      </c>
      <c r="B16" s="44" t="s">
        <v>58</v>
      </c>
      <c r="C16" s="45" t="s">
        <v>59</v>
      </c>
      <c r="D16" s="76">
        <f>D17-D19</f>
        <v>0</v>
      </c>
      <c r="E16" s="76">
        <f>E17-E19</f>
        <v>0</v>
      </c>
      <c r="F16" s="46">
        <f>F17-F19</f>
        <v>0</v>
      </c>
    </row>
    <row r="17" spans="1:6" ht="30" customHeight="1" hidden="1">
      <c r="A17" s="39"/>
      <c r="B17" s="47" t="s">
        <v>60</v>
      </c>
      <c r="C17" s="48" t="s">
        <v>61</v>
      </c>
      <c r="D17" s="77">
        <f>D18</f>
        <v>0</v>
      </c>
      <c r="E17" s="77">
        <f>E18</f>
        <v>0</v>
      </c>
      <c r="F17" s="49">
        <f>F18</f>
        <v>0</v>
      </c>
    </row>
    <row r="18" spans="1:6" ht="41.25" customHeight="1" hidden="1">
      <c r="A18" s="39"/>
      <c r="B18" s="47" t="s">
        <v>62</v>
      </c>
      <c r="C18" s="48" t="s">
        <v>63</v>
      </c>
      <c r="D18" s="77"/>
      <c r="E18" s="77"/>
      <c r="F18" s="49"/>
    </row>
    <row r="19" spans="1:6" ht="28.5" customHeight="1" hidden="1">
      <c r="A19" s="119"/>
      <c r="B19" s="47" t="s">
        <v>64</v>
      </c>
      <c r="C19" s="48" t="s">
        <v>65</v>
      </c>
      <c r="D19" s="77">
        <f>D20</f>
        <v>0</v>
      </c>
      <c r="E19" s="77">
        <f>E20</f>
        <v>0</v>
      </c>
      <c r="F19" s="49">
        <f>F20</f>
        <v>0</v>
      </c>
    </row>
    <row r="20" spans="1:6" ht="38.25" customHeight="1" hidden="1">
      <c r="A20" s="39"/>
      <c r="B20" s="47" t="s">
        <v>66</v>
      </c>
      <c r="C20" s="48" t="s">
        <v>67</v>
      </c>
      <c r="D20" s="77"/>
      <c r="E20" s="77"/>
      <c r="F20" s="49"/>
    </row>
    <row r="21" spans="1:6" ht="37.5" customHeight="1">
      <c r="A21" s="119">
        <v>1</v>
      </c>
      <c r="B21" s="44" t="s">
        <v>68</v>
      </c>
      <c r="C21" s="45" t="s">
        <v>69</v>
      </c>
      <c r="D21" s="76">
        <f>D27-D22</f>
        <v>0</v>
      </c>
      <c r="E21" s="76">
        <f>E27-E22</f>
        <v>0</v>
      </c>
      <c r="F21" s="46">
        <f>F27-F22</f>
        <v>0</v>
      </c>
    </row>
    <row r="22" spans="1:6" ht="40.5" customHeight="1" hidden="1">
      <c r="A22" s="39"/>
      <c r="B22" s="47" t="s">
        <v>72</v>
      </c>
      <c r="C22" s="48" t="s">
        <v>73</v>
      </c>
      <c r="D22" s="77">
        <f>D23</f>
        <v>0</v>
      </c>
      <c r="E22" s="77">
        <f>E23</f>
        <v>0</v>
      </c>
      <c r="F22" s="49">
        <f>F23</f>
        <v>0</v>
      </c>
    </row>
    <row r="23" spans="1:6" ht="38.25" hidden="1">
      <c r="A23" s="39"/>
      <c r="B23" s="47" t="s">
        <v>74</v>
      </c>
      <c r="C23" s="48" t="s">
        <v>75</v>
      </c>
      <c r="D23" s="77">
        <v>0</v>
      </c>
      <c r="E23" s="77">
        <v>0</v>
      </c>
      <c r="F23" s="49">
        <v>0</v>
      </c>
    </row>
    <row r="24" spans="1:6" ht="38.25">
      <c r="A24" s="39"/>
      <c r="B24" s="47" t="s">
        <v>86</v>
      </c>
      <c r="C24" s="45" t="s">
        <v>91</v>
      </c>
      <c r="D24" s="77"/>
      <c r="E24" s="77"/>
      <c r="F24" s="49"/>
    </row>
    <row r="25" spans="1:6" ht="38.25">
      <c r="A25" s="39"/>
      <c r="B25" s="47" t="s">
        <v>87</v>
      </c>
      <c r="C25" s="48" t="s">
        <v>92</v>
      </c>
      <c r="D25" s="77">
        <f>D26</f>
        <v>0</v>
      </c>
      <c r="E25" s="77">
        <f>E26</f>
        <v>0</v>
      </c>
      <c r="F25" s="49">
        <f>F26</f>
        <v>0</v>
      </c>
    </row>
    <row r="26" spans="1:6" ht="38.25">
      <c r="A26" s="39"/>
      <c r="B26" s="47" t="s">
        <v>94</v>
      </c>
      <c r="C26" s="48" t="s">
        <v>95</v>
      </c>
      <c r="D26" s="77"/>
      <c r="E26" s="77"/>
      <c r="F26" s="49"/>
    </row>
    <row r="27" spans="1:6" ht="44.25" customHeight="1">
      <c r="A27" s="119"/>
      <c r="B27" s="47" t="s">
        <v>76</v>
      </c>
      <c r="C27" s="48" t="s">
        <v>77</v>
      </c>
      <c r="D27" s="77">
        <f>D28</f>
        <v>0</v>
      </c>
      <c r="E27" s="77">
        <f>E28</f>
        <v>0</v>
      </c>
      <c r="F27" s="49">
        <f>F28</f>
        <v>0</v>
      </c>
    </row>
    <row r="28" spans="1:6" ht="48.75" customHeight="1">
      <c r="A28" s="39"/>
      <c r="B28" s="47" t="s">
        <v>96</v>
      </c>
      <c r="C28" s="48" t="s">
        <v>97</v>
      </c>
      <c r="D28" s="77">
        <v>0</v>
      </c>
      <c r="E28" s="77">
        <v>0</v>
      </c>
      <c r="F28" s="49">
        <v>0</v>
      </c>
    </row>
    <row r="29" spans="1:6" ht="26.25" customHeight="1">
      <c r="A29" s="119">
        <v>2</v>
      </c>
      <c r="B29" s="50" t="s">
        <v>78</v>
      </c>
      <c r="C29" s="34" t="s">
        <v>79</v>
      </c>
      <c r="D29" s="114">
        <f>D30+(D33)</f>
        <v>29104.980000000447</v>
      </c>
      <c r="E29" s="114">
        <f>E30+(E33)</f>
        <v>0</v>
      </c>
      <c r="F29" s="35">
        <f>F30+(F33)</f>
        <v>0</v>
      </c>
    </row>
    <row r="30" spans="1:6" ht="23.25" customHeight="1">
      <c r="A30" s="119"/>
      <c r="B30" s="36" t="s">
        <v>80</v>
      </c>
      <c r="C30" s="37" t="s">
        <v>81</v>
      </c>
      <c r="D30" s="99">
        <f aca="true" t="shared" si="0" ref="D30:F31">D31</f>
        <v>-9709118.85</v>
      </c>
      <c r="E30" s="99">
        <f t="shared" si="0"/>
        <v>-2264600</v>
      </c>
      <c r="F30" s="38">
        <f t="shared" si="0"/>
        <v>-2271300</v>
      </c>
    </row>
    <row r="31" spans="1:6" ht="21" customHeight="1">
      <c r="A31" s="39"/>
      <c r="B31" s="36" t="s">
        <v>88</v>
      </c>
      <c r="C31" s="37" t="s">
        <v>93</v>
      </c>
      <c r="D31" s="99">
        <f t="shared" si="0"/>
        <v>-9709118.85</v>
      </c>
      <c r="E31" s="99">
        <f t="shared" si="0"/>
        <v>-2264600</v>
      </c>
      <c r="F31" s="38">
        <f t="shared" si="0"/>
        <v>-2271300</v>
      </c>
    </row>
    <row r="32" spans="1:6" ht="26.25" customHeight="1">
      <c r="A32" s="39"/>
      <c r="B32" s="36" t="s">
        <v>1</v>
      </c>
      <c r="C32" s="37" t="s">
        <v>98</v>
      </c>
      <c r="D32" s="77">
        <v>-9709118.85</v>
      </c>
      <c r="E32" s="77">
        <v>-2264600</v>
      </c>
      <c r="F32" s="49">
        <v>-2271300</v>
      </c>
    </row>
    <row r="33" spans="1:6" ht="21" customHeight="1">
      <c r="A33" s="39"/>
      <c r="B33" s="36" t="s">
        <v>82</v>
      </c>
      <c r="C33" s="37" t="s">
        <v>83</v>
      </c>
      <c r="D33" s="77">
        <f>D35</f>
        <v>9738223.83</v>
      </c>
      <c r="E33" s="77">
        <f>E35</f>
        <v>2264600</v>
      </c>
      <c r="F33" s="49">
        <f>F35</f>
        <v>2271300</v>
      </c>
    </row>
    <row r="34" spans="1:6" ht="21.75" customHeight="1">
      <c r="A34" s="39"/>
      <c r="B34" s="36" t="s">
        <v>89</v>
      </c>
      <c r="C34" s="37" t="s">
        <v>90</v>
      </c>
      <c r="D34" s="77">
        <f>D35</f>
        <v>9738223.83</v>
      </c>
      <c r="E34" s="77">
        <f>E35</f>
        <v>2264600</v>
      </c>
      <c r="F34" s="49">
        <f>F35</f>
        <v>2271300</v>
      </c>
    </row>
    <row r="35" spans="1:6" ht="27" customHeight="1" thickBot="1">
      <c r="A35" s="120"/>
      <c r="B35" s="121" t="s">
        <v>100</v>
      </c>
      <c r="C35" s="122" t="s">
        <v>99</v>
      </c>
      <c r="D35" s="123">
        <v>9738223.83</v>
      </c>
      <c r="E35" s="123">
        <v>2264600</v>
      </c>
      <c r="F35" s="75">
        <v>2271300</v>
      </c>
    </row>
    <row r="36" spans="1:6" ht="30.75" customHeight="1">
      <c r="A36" s="42"/>
      <c r="B36" s="128" t="s">
        <v>210</v>
      </c>
      <c r="C36" s="128"/>
      <c r="D36" s="128"/>
      <c r="E36" s="128" t="s">
        <v>211</v>
      </c>
      <c r="F36" s="128"/>
    </row>
    <row r="37" spans="1:4" ht="12.75" hidden="1">
      <c r="A37" s="42"/>
      <c r="B37" s="43"/>
      <c r="C37" s="43"/>
      <c r="D37" s="53"/>
    </row>
    <row r="38" spans="1:6" ht="26.25" customHeight="1" hidden="1">
      <c r="A38" s="1" t="s">
        <v>84</v>
      </c>
      <c r="B38" s="2"/>
      <c r="C38" s="3"/>
      <c r="D38" s="54"/>
      <c r="E38" s="54"/>
      <c r="F38" s="54"/>
    </row>
    <row r="39" spans="1:6" ht="26.25" customHeight="1" hidden="1">
      <c r="A39" s="1" t="s">
        <v>0</v>
      </c>
      <c r="B39" s="2"/>
      <c r="C39" s="3"/>
      <c r="D39" s="55" t="s">
        <v>85</v>
      </c>
      <c r="E39" s="54"/>
      <c r="F39" s="54"/>
    </row>
    <row r="40" spans="1:4" ht="25.5" customHeight="1" hidden="1">
      <c r="A40" s="56"/>
      <c r="B40" s="57"/>
      <c r="C40" s="57"/>
      <c r="D40" s="58"/>
    </row>
    <row r="41" spans="1:4" ht="15" hidden="1">
      <c r="A41" s="56"/>
      <c r="B41" s="57"/>
      <c r="C41" s="57"/>
      <c r="D41" s="58"/>
    </row>
    <row r="42" spans="1:4" ht="28.5" customHeight="1" hidden="1">
      <c r="A42" s="56"/>
      <c r="B42" s="57"/>
      <c r="C42" s="57"/>
      <c r="D42" s="58"/>
    </row>
    <row r="43" ht="27.75" customHeight="1" hidden="1">
      <c r="A43" s="56"/>
    </row>
    <row r="44" ht="40.5" customHeight="1" hidden="1">
      <c r="A44" s="56"/>
    </row>
    <row r="45" spans="1:4" ht="12" customHeight="1">
      <c r="A45" s="56"/>
      <c r="B45" s="128"/>
      <c r="C45" s="128"/>
      <c r="D45" s="128"/>
    </row>
    <row r="46" spans="1:7" ht="14.25" customHeight="1">
      <c r="A46" s="56"/>
      <c r="E46" s="128"/>
      <c r="F46" s="128"/>
      <c r="G46" s="128"/>
    </row>
    <row r="47" ht="41.25" customHeight="1">
      <c r="A47" s="56"/>
    </row>
    <row r="48" ht="44.25" customHeight="1">
      <c r="A48" s="56"/>
    </row>
    <row r="49" ht="53.25" customHeight="1">
      <c r="A49" s="56"/>
    </row>
    <row r="50" ht="15">
      <c r="A50" s="56"/>
    </row>
    <row r="52" spans="1:12" s="2" customFormat="1" ht="12.75">
      <c r="A52"/>
      <c r="B52"/>
      <c r="C52"/>
      <c r="D52" s="59"/>
      <c r="E52"/>
      <c r="F52"/>
      <c r="G52" s="54"/>
      <c r="H52" s="3"/>
      <c r="K52" s="13"/>
      <c r="L52" s="6"/>
    </row>
    <row r="53" spans="1:12" s="2" customFormat="1" ht="12.75">
      <c r="A53"/>
      <c r="B53"/>
      <c r="C53"/>
      <c r="D53" s="59"/>
      <c r="E53"/>
      <c r="F53"/>
      <c r="G53" s="6"/>
      <c r="H53" s="3"/>
      <c r="K53" s="13"/>
      <c r="L53" s="6"/>
    </row>
  </sheetData>
  <sheetProtection/>
  <mergeCells count="7">
    <mergeCell ref="E46:G46"/>
    <mergeCell ref="A10:F10"/>
    <mergeCell ref="A11:F11"/>
    <mergeCell ref="A12:F12"/>
    <mergeCell ref="B36:D36"/>
    <mergeCell ref="E36:F36"/>
    <mergeCell ref="B45:D4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8"/>
  <sheetViews>
    <sheetView zoomScalePageLayoutView="0" workbookViewId="0" topLeftCell="A2">
      <selection activeCell="C68" sqref="C68"/>
    </sheetView>
  </sheetViews>
  <sheetFormatPr defaultColWidth="9.140625" defaultRowHeight="12.75"/>
  <cols>
    <col min="1" max="1" width="24.28125" style="85" customWidth="1"/>
    <col min="2" max="2" width="59.421875" style="85" customWidth="1"/>
    <col min="3" max="3" width="16.00390625" style="85" customWidth="1"/>
    <col min="4" max="16384" width="9.140625" style="85" customWidth="1"/>
  </cols>
  <sheetData>
    <row r="1" ht="12.75">
      <c r="C1" s="22" t="s">
        <v>441</v>
      </c>
    </row>
    <row r="2" ht="12.75">
      <c r="C2" s="22" t="s">
        <v>123</v>
      </c>
    </row>
    <row r="3" ht="12.75">
      <c r="C3" s="22" t="s">
        <v>209</v>
      </c>
    </row>
    <row r="4" ht="12.75">
      <c r="C4" s="22" t="s">
        <v>471</v>
      </c>
    </row>
    <row r="5" spans="1:4" ht="12.75">
      <c r="A5" s="19"/>
      <c r="C5" s="86" t="s">
        <v>299</v>
      </c>
      <c r="D5" s="87"/>
    </row>
    <row r="6" spans="1:4" ht="12.75">
      <c r="A6" s="19"/>
      <c r="C6" s="86" t="s">
        <v>300</v>
      </c>
      <c r="D6" s="87"/>
    </row>
    <row r="7" spans="1:4" ht="12.75">
      <c r="A7" s="19"/>
      <c r="C7" s="86" t="s">
        <v>301</v>
      </c>
      <c r="D7" s="87"/>
    </row>
    <row r="8" spans="1:4" ht="12.75">
      <c r="A8" s="19"/>
      <c r="B8" s="130" t="s">
        <v>443</v>
      </c>
      <c r="C8" s="130"/>
      <c r="D8" s="87"/>
    </row>
    <row r="9" spans="1:3" ht="12.75">
      <c r="A9" s="88"/>
      <c r="B9" s="88"/>
      <c r="C9" s="88"/>
    </row>
    <row r="10" spans="1:5" ht="12.75">
      <c r="A10" s="131" t="s">
        <v>302</v>
      </c>
      <c r="B10" s="131"/>
      <c r="C10" s="131"/>
      <c r="E10" s="89"/>
    </row>
    <row r="11" spans="1:3" ht="13.5" thickBot="1">
      <c r="A11" s="132"/>
      <c r="B11" s="132"/>
      <c r="C11" s="90"/>
    </row>
    <row r="12" spans="1:3" ht="26.25" thickBot="1">
      <c r="A12" s="91" t="s">
        <v>55</v>
      </c>
      <c r="B12" s="91" t="s">
        <v>303</v>
      </c>
      <c r="C12" s="91" t="s">
        <v>446</v>
      </c>
    </row>
    <row r="13" spans="1:3" ht="12.75">
      <c r="A13" s="92">
        <v>1</v>
      </c>
      <c r="B13" s="92">
        <v>2</v>
      </c>
      <c r="C13" s="92">
        <v>3</v>
      </c>
    </row>
    <row r="14" spans="1:3" ht="12.75">
      <c r="A14" s="93" t="s">
        <v>304</v>
      </c>
      <c r="B14" s="94" t="s">
        <v>102</v>
      </c>
      <c r="C14" s="99">
        <f>C15+C66</f>
        <v>9709118.850000001</v>
      </c>
    </row>
    <row r="15" spans="1:3" ht="12.75">
      <c r="A15" s="95" t="s">
        <v>305</v>
      </c>
      <c r="B15" s="96" t="s">
        <v>306</v>
      </c>
      <c r="C15" s="99">
        <f>C16+C22+C26+C34+C39+C52+C63+C59</f>
        <v>2028430</v>
      </c>
    </row>
    <row r="16" spans="1:3" ht="12.75">
      <c r="A16" s="97" t="s">
        <v>307</v>
      </c>
      <c r="B16" s="98" t="s">
        <v>308</v>
      </c>
      <c r="C16" s="77">
        <f>C17</f>
        <v>227570</v>
      </c>
    </row>
    <row r="17" spans="1:3" ht="12.75">
      <c r="A17" s="97" t="s">
        <v>309</v>
      </c>
      <c r="B17" s="98" t="s">
        <v>310</v>
      </c>
      <c r="C17" s="77">
        <f>C18+C20</f>
        <v>227570</v>
      </c>
    </row>
    <row r="18" spans="1:3" ht="63.75">
      <c r="A18" s="97" t="s">
        <v>311</v>
      </c>
      <c r="B18" s="98" t="s">
        <v>312</v>
      </c>
      <c r="C18" s="77">
        <v>226500</v>
      </c>
    </row>
    <row r="19" spans="1:3" ht="89.25" hidden="1">
      <c r="A19" s="97" t="s">
        <v>313</v>
      </c>
      <c r="B19" s="98" t="s">
        <v>314</v>
      </c>
      <c r="C19" s="77"/>
    </row>
    <row r="20" spans="1:3" ht="38.25">
      <c r="A20" s="97" t="s">
        <v>315</v>
      </c>
      <c r="B20" s="98" t="s">
        <v>316</v>
      </c>
      <c r="C20" s="77">
        <v>1070</v>
      </c>
    </row>
    <row r="21" spans="1:3" ht="63.75" hidden="1">
      <c r="A21" s="97" t="s">
        <v>317</v>
      </c>
      <c r="B21" s="98" t="s">
        <v>318</v>
      </c>
      <c r="C21" s="77"/>
    </row>
    <row r="22" spans="1:3" ht="12.75" hidden="1">
      <c r="A22" s="97" t="s">
        <v>319</v>
      </c>
      <c r="B22" s="98" t="s">
        <v>320</v>
      </c>
      <c r="C22" s="77">
        <f>C23</f>
        <v>0</v>
      </c>
    </row>
    <row r="23" spans="1:3" ht="12.75" hidden="1">
      <c r="A23" s="97" t="s">
        <v>321</v>
      </c>
      <c r="B23" s="98" t="s">
        <v>322</v>
      </c>
      <c r="C23" s="77">
        <f>C24+C25</f>
        <v>0</v>
      </c>
    </row>
    <row r="24" spans="1:3" ht="12.75" hidden="1">
      <c r="A24" s="97" t="s">
        <v>323</v>
      </c>
      <c r="B24" s="98" t="s">
        <v>322</v>
      </c>
      <c r="C24" s="77"/>
    </row>
    <row r="25" spans="1:3" ht="25.5" hidden="1">
      <c r="A25" s="97" t="s">
        <v>324</v>
      </c>
      <c r="B25" s="98" t="s">
        <v>325</v>
      </c>
      <c r="C25" s="77"/>
    </row>
    <row r="26" spans="1:3" ht="12.75" hidden="1">
      <c r="A26" s="97" t="s">
        <v>326</v>
      </c>
      <c r="B26" s="98" t="s">
        <v>327</v>
      </c>
      <c r="C26" s="77">
        <f>C27+C29</f>
        <v>1552000</v>
      </c>
    </row>
    <row r="27" spans="1:3" ht="12.75">
      <c r="A27" s="97" t="s">
        <v>328</v>
      </c>
      <c r="B27" s="98" t="s">
        <v>329</v>
      </c>
      <c r="C27" s="77">
        <f>C28</f>
        <v>76000</v>
      </c>
    </row>
    <row r="28" spans="1:3" ht="38.25">
      <c r="A28" s="97" t="s">
        <v>330</v>
      </c>
      <c r="B28" s="98" t="s">
        <v>331</v>
      </c>
      <c r="C28" s="77">
        <v>76000</v>
      </c>
    </row>
    <row r="29" spans="1:3" ht="12.75">
      <c r="A29" s="97" t="s">
        <v>332</v>
      </c>
      <c r="B29" s="98" t="s">
        <v>333</v>
      </c>
      <c r="C29" s="77">
        <f>C30+C32</f>
        <v>1476000</v>
      </c>
    </row>
    <row r="30" spans="1:3" ht="12.75">
      <c r="A30" s="97" t="s">
        <v>334</v>
      </c>
      <c r="B30" s="98" t="s">
        <v>335</v>
      </c>
      <c r="C30" s="77">
        <f>C31</f>
        <v>1205000</v>
      </c>
    </row>
    <row r="31" spans="1:3" ht="25.5">
      <c r="A31" s="97" t="s">
        <v>336</v>
      </c>
      <c r="B31" s="98" t="s">
        <v>337</v>
      </c>
      <c r="C31" s="77">
        <v>1205000</v>
      </c>
    </row>
    <row r="32" spans="1:3" ht="12.75">
      <c r="A32" s="97" t="s">
        <v>338</v>
      </c>
      <c r="B32" s="98" t="s">
        <v>339</v>
      </c>
      <c r="C32" s="77">
        <f>C33</f>
        <v>271000</v>
      </c>
    </row>
    <row r="33" spans="1:3" ht="25.5">
      <c r="A33" s="97" t="s">
        <v>340</v>
      </c>
      <c r="B33" s="98" t="s">
        <v>341</v>
      </c>
      <c r="C33" s="77">
        <v>271000</v>
      </c>
    </row>
    <row r="34" spans="1:3" ht="12.75">
      <c r="A34" s="97" t="s">
        <v>342</v>
      </c>
      <c r="B34" s="98" t="s">
        <v>343</v>
      </c>
      <c r="C34" s="77">
        <f>C35</f>
        <v>4700</v>
      </c>
    </row>
    <row r="35" spans="1:3" ht="38.25">
      <c r="A35" s="97" t="s">
        <v>344</v>
      </c>
      <c r="B35" s="98" t="s">
        <v>345</v>
      </c>
      <c r="C35" s="77">
        <f>C36</f>
        <v>4700</v>
      </c>
    </row>
    <row r="36" spans="1:3" ht="51">
      <c r="A36" s="97" t="s">
        <v>346</v>
      </c>
      <c r="B36" s="98" t="s">
        <v>347</v>
      </c>
      <c r="C36" s="77">
        <f>C37+C38</f>
        <v>4700</v>
      </c>
    </row>
    <row r="37" spans="1:3" ht="76.5">
      <c r="A37" s="97" t="s">
        <v>348</v>
      </c>
      <c r="B37" s="98" t="s">
        <v>349</v>
      </c>
      <c r="C37" s="77">
        <v>4700</v>
      </c>
    </row>
    <row r="38" spans="1:3" ht="63.75" hidden="1">
      <c r="A38" s="97" t="s">
        <v>350</v>
      </c>
      <c r="B38" s="98" t="s">
        <v>351</v>
      </c>
      <c r="C38" s="77"/>
    </row>
    <row r="39" spans="1:3" ht="25.5">
      <c r="A39" s="97" t="s">
        <v>352</v>
      </c>
      <c r="B39" s="98" t="s">
        <v>353</v>
      </c>
      <c r="C39" s="77">
        <f>C40</f>
        <v>207160</v>
      </c>
    </row>
    <row r="40" spans="1:3" ht="63.75">
      <c r="A40" s="97" t="s">
        <v>354</v>
      </c>
      <c r="B40" s="98" t="s">
        <v>355</v>
      </c>
      <c r="C40" s="77">
        <f>C41+C44+C47+C50</f>
        <v>207160</v>
      </c>
    </row>
    <row r="41" spans="1:3" ht="51" hidden="1">
      <c r="A41" s="97" t="s">
        <v>356</v>
      </c>
      <c r="B41" s="98" t="s">
        <v>357</v>
      </c>
      <c r="C41" s="77">
        <f>C43</f>
        <v>0</v>
      </c>
    </row>
    <row r="42" spans="1:3" ht="63.75" hidden="1">
      <c r="A42" s="97" t="s">
        <v>358</v>
      </c>
      <c r="B42" s="98" t="s">
        <v>359</v>
      </c>
      <c r="C42" s="77"/>
    </row>
    <row r="43" spans="1:3" ht="63.75" hidden="1">
      <c r="A43" s="97" t="s">
        <v>360</v>
      </c>
      <c r="B43" s="98" t="s">
        <v>361</v>
      </c>
      <c r="C43" s="77"/>
    </row>
    <row r="44" spans="1:3" ht="63.75">
      <c r="A44" s="97" t="s">
        <v>362</v>
      </c>
      <c r="B44" s="98" t="s">
        <v>363</v>
      </c>
      <c r="C44" s="77">
        <f>C45</f>
        <v>200660</v>
      </c>
    </row>
    <row r="45" spans="1:3" ht="63.75">
      <c r="A45" s="97" t="s">
        <v>364</v>
      </c>
      <c r="B45" s="98" t="s">
        <v>365</v>
      </c>
      <c r="C45" s="77">
        <v>200660</v>
      </c>
    </row>
    <row r="46" spans="1:3" ht="63.75" hidden="1">
      <c r="A46" s="97" t="s">
        <v>366</v>
      </c>
      <c r="B46" s="98" t="s">
        <v>367</v>
      </c>
      <c r="C46" s="77"/>
    </row>
    <row r="47" spans="1:3" ht="63.75">
      <c r="A47" s="97" t="s">
        <v>368</v>
      </c>
      <c r="B47" s="98" t="s">
        <v>369</v>
      </c>
      <c r="C47" s="77">
        <f>C48</f>
        <v>6500</v>
      </c>
    </row>
    <row r="48" spans="1:3" ht="51">
      <c r="A48" s="97" t="s">
        <v>370</v>
      </c>
      <c r="B48" s="98" t="s">
        <v>371</v>
      </c>
      <c r="C48" s="77">
        <v>6500</v>
      </c>
    </row>
    <row r="49" spans="1:3" ht="51" hidden="1">
      <c r="A49" s="97" t="s">
        <v>372</v>
      </c>
      <c r="B49" s="98" t="s">
        <v>373</v>
      </c>
      <c r="C49" s="77"/>
    </row>
    <row r="50" spans="1:3" ht="63.75" hidden="1">
      <c r="A50" s="97" t="s">
        <v>374</v>
      </c>
      <c r="B50" s="98" t="s">
        <v>375</v>
      </c>
      <c r="C50" s="77">
        <f>C51</f>
        <v>0</v>
      </c>
    </row>
    <row r="51" spans="1:3" ht="63.75" hidden="1">
      <c r="A51" s="97" t="s">
        <v>376</v>
      </c>
      <c r="B51" s="98" t="s">
        <v>377</v>
      </c>
      <c r="C51" s="77"/>
    </row>
    <row r="52" spans="1:3" ht="25.5" hidden="1">
      <c r="A52" s="97" t="s">
        <v>378</v>
      </c>
      <c r="B52" s="98" t="s">
        <v>379</v>
      </c>
      <c r="C52" s="77">
        <f>C53+C56</f>
        <v>0</v>
      </c>
    </row>
    <row r="53" spans="1:3" ht="12.75" hidden="1">
      <c r="A53" s="97" t="s">
        <v>380</v>
      </c>
      <c r="B53" s="98" t="s">
        <v>381</v>
      </c>
      <c r="C53" s="77">
        <f>C54</f>
        <v>0</v>
      </c>
    </row>
    <row r="54" spans="1:3" ht="12.75" hidden="1">
      <c r="A54" s="97" t="s">
        <v>382</v>
      </c>
      <c r="B54" s="98" t="s">
        <v>383</v>
      </c>
      <c r="C54" s="77">
        <f>C55</f>
        <v>0</v>
      </c>
    </row>
    <row r="55" spans="1:3" ht="25.5" hidden="1">
      <c r="A55" s="97" t="s">
        <v>384</v>
      </c>
      <c r="B55" s="98" t="s">
        <v>385</v>
      </c>
      <c r="C55" s="77"/>
    </row>
    <row r="56" spans="1:3" ht="12.75" hidden="1">
      <c r="A56" s="97" t="s">
        <v>386</v>
      </c>
      <c r="B56" s="98" t="s">
        <v>387</v>
      </c>
      <c r="C56" s="77">
        <f>C57</f>
        <v>0</v>
      </c>
    </row>
    <row r="57" spans="1:3" ht="12.75" hidden="1">
      <c r="A57" s="97" t="s">
        <v>388</v>
      </c>
      <c r="B57" s="98" t="s">
        <v>389</v>
      </c>
      <c r="C57" s="77">
        <f>C58</f>
        <v>0</v>
      </c>
    </row>
    <row r="58" spans="1:3" ht="25.5" hidden="1">
      <c r="A58" s="97" t="s">
        <v>390</v>
      </c>
      <c r="B58" s="98" t="s">
        <v>391</v>
      </c>
      <c r="C58" s="77"/>
    </row>
    <row r="59" spans="1:3" ht="25.5">
      <c r="A59" s="125" t="s">
        <v>451</v>
      </c>
      <c r="B59" s="126" t="s">
        <v>447</v>
      </c>
      <c r="C59" s="77">
        <f>C60</f>
        <v>35000</v>
      </c>
    </row>
    <row r="60" spans="1:3" ht="63.75">
      <c r="A60" s="109" t="s">
        <v>452</v>
      </c>
      <c r="B60" s="124" t="s">
        <v>448</v>
      </c>
      <c r="C60" s="77">
        <f>C61</f>
        <v>35000</v>
      </c>
    </row>
    <row r="61" spans="1:3" ht="63.75">
      <c r="A61" s="109" t="s">
        <v>453</v>
      </c>
      <c r="B61" s="124" t="s">
        <v>449</v>
      </c>
      <c r="C61" s="77">
        <f>C62</f>
        <v>35000</v>
      </c>
    </row>
    <row r="62" spans="1:3" ht="76.5">
      <c r="A62" s="109" t="s">
        <v>454</v>
      </c>
      <c r="B62" s="124" t="s">
        <v>450</v>
      </c>
      <c r="C62" s="77">
        <v>35000</v>
      </c>
    </row>
    <row r="63" spans="1:3" ht="12.75">
      <c r="A63" s="97" t="s">
        <v>392</v>
      </c>
      <c r="B63" s="98" t="s">
        <v>393</v>
      </c>
      <c r="C63" s="77">
        <f>C64</f>
        <v>2000</v>
      </c>
    </row>
    <row r="64" spans="1:3" ht="25.5">
      <c r="A64" s="97" t="s">
        <v>394</v>
      </c>
      <c r="B64" s="98" t="s">
        <v>395</v>
      </c>
      <c r="C64" s="77">
        <f>C65</f>
        <v>2000</v>
      </c>
    </row>
    <row r="65" spans="1:3" ht="25.5">
      <c r="A65" s="97" t="s">
        <v>396</v>
      </c>
      <c r="B65" s="98" t="s">
        <v>397</v>
      </c>
      <c r="C65" s="77">
        <v>2000</v>
      </c>
    </row>
    <row r="66" spans="1:3" ht="12.75">
      <c r="A66" s="95" t="s">
        <v>398</v>
      </c>
      <c r="B66" s="96" t="s">
        <v>399</v>
      </c>
      <c r="C66" s="99">
        <f>C67</f>
        <v>7680688.850000001</v>
      </c>
    </row>
    <row r="67" spans="1:3" ht="25.5">
      <c r="A67" s="95" t="s">
        <v>400</v>
      </c>
      <c r="B67" s="96" t="s">
        <v>401</v>
      </c>
      <c r="C67" s="99">
        <f>C68+C73+C77+C80+C82+C84</f>
        <v>7680688.850000001</v>
      </c>
    </row>
    <row r="68" spans="1:3" ht="12.75">
      <c r="A68" s="95" t="s">
        <v>402</v>
      </c>
      <c r="B68" s="96" t="s">
        <v>403</v>
      </c>
      <c r="C68" s="99">
        <f>C69+C71</f>
        <v>3699800</v>
      </c>
    </row>
    <row r="69" spans="1:3" ht="12.75">
      <c r="A69" s="95" t="s">
        <v>404</v>
      </c>
      <c r="B69" s="96" t="s">
        <v>405</v>
      </c>
      <c r="C69" s="99">
        <f>C70</f>
        <v>865600</v>
      </c>
    </row>
    <row r="70" spans="1:3" ht="25.5">
      <c r="A70" s="95" t="s">
        <v>406</v>
      </c>
      <c r="B70" s="96" t="s">
        <v>407</v>
      </c>
      <c r="C70" s="99">
        <v>865600</v>
      </c>
    </row>
    <row r="71" spans="1:3" ht="25.5">
      <c r="A71" s="95" t="s">
        <v>408</v>
      </c>
      <c r="B71" s="96" t="s">
        <v>409</v>
      </c>
      <c r="C71" s="99">
        <f>C72</f>
        <v>2834200</v>
      </c>
    </row>
    <row r="72" spans="1:3" ht="25.5">
      <c r="A72" s="95" t="s">
        <v>410</v>
      </c>
      <c r="B72" s="96" t="s">
        <v>411</v>
      </c>
      <c r="C72" s="99">
        <v>2834200</v>
      </c>
    </row>
    <row r="73" spans="1:3" ht="25.5">
      <c r="A73" s="95" t="s">
        <v>412</v>
      </c>
      <c r="B73" s="96" t="s">
        <v>413</v>
      </c>
      <c r="C73" s="99">
        <f>C75+C74</f>
        <v>2765633.64</v>
      </c>
    </row>
    <row r="74" spans="1:3" ht="63.75">
      <c r="A74" s="95" t="s">
        <v>431</v>
      </c>
      <c r="B74" s="102" t="s">
        <v>430</v>
      </c>
      <c r="C74" s="99">
        <v>2647237</v>
      </c>
    </row>
    <row r="75" spans="1:3" ht="12.75">
      <c r="A75" s="95" t="s">
        <v>414</v>
      </c>
      <c r="B75" s="96" t="s">
        <v>415</v>
      </c>
      <c r="C75" s="99">
        <f>C76</f>
        <v>118396.64</v>
      </c>
    </row>
    <row r="76" spans="1:3" ht="12.75">
      <c r="A76" s="95" t="s">
        <v>416</v>
      </c>
      <c r="B76" s="96" t="s">
        <v>417</v>
      </c>
      <c r="C76" s="99">
        <v>118396.64</v>
      </c>
    </row>
    <row r="77" spans="1:3" ht="12.75">
      <c r="A77" s="95" t="s">
        <v>422</v>
      </c>
      <c r="B77" s="96" t="s">
        <v>423</v>
      </c>
      <c r="C77" s="99">
        <f>C78</f>
        <v>75300</v>
      </c>
    </row>
    <row r="78" spans="1:3" ht="25.5">
      <c r="A78" s="95" t="s">
        <v>424</v>
      </c>
      <c r="B78" s="96" t="s">
        <v>425</v>
      </c>
      <c r="C78" s="99">
        <f>C79</f>
        <v>75300</v>
      </c>
    </row>
    <row r="79" spans="1:3" ht="38.25">
      <c r="A79" s="95" t="s">
        <v>426</v>
      </c>
      <c r="B79" s="96" t="s">
        <v>427</v>
      </c>
      <c r="C79" s="99">
        <v>75300</v>
      </c>
    </row>
    <row r="80" spans="1:3" ht="12.75">
      <c r="A80" s="95" t="s">
        <v>418</v>
      </c>
      <c r="B80" s="96" t="s">
        <v>419</v>
      </c>
      <c r="C80" s="99">
        <f>C81</f>
        <v>1034230.01</v>
      </c>
    </row>
    <row r="81" spans="1:3" ht="38.25">
      <c r="A81" s="95" t="s">
        <v>420</v>
      </c>
      <c r="B81" s="96" t="s">
        <v>421</v>
      </c>
      <c r="C81" s="77">
        <v>1034230.01</v>
      </c>
    </row>
    <row r="82" spans="1:3" ht="51">
      <c r="A82" s="107" t="s">
        <v>436</v>
      </c>
      <c r="B82" s="103" t="s">
        <v>432</v>
      </c>
      <c r="C82" s="99">
        <f>C83</f>
        <v>97300</v>
      </c>
    </row>
    <row r="83" spans="1:3" ht="38.25">
      <c r="A83" s="108" t="s">
        <v>437</v>
      </c>
      <c r="B83" s="104" t="s">
        <v>433</v>
      </c>
      <c r="C83" s="99">
        <v>97300</v>
      </c>
    </row>
    <row r="84" spans="1:3" ht="12.75">
      <c r="A84" s="109" t="s">
        <v>438</v>
      </c>
      <c r="B84" s="105" t="s">
        <v>434</v>
      </c>
      <c r="C84" s="99">
        <f>C85</f>
        <v>8425.2</v>
      </c>
    </row>
    <row r="85" spans="1:3" ht="25.5">
      <c r="A85" s="110" t="s">
        <v>439</v>
      </c>
      <c r="B85" s="106" t="s">
        <v>435</v>
      </c>
      <c r="C85" s="99">
        <v>8425.2</v>
      </c>
    </row>
    <row r="88" spans="1:3" ht="12.75">
      <c r="A88" s="21" t="s">
        <v>213</v>
      </c>
      <c r="B88" s="21"/>
      <c r="C88" s="21" t="s">
        <v>211</v>
      </c>
    </row>
  </sheetData>
  <sheetProtection/>
  <mergeCells count="3">
    <mergeCell ref="B8:C8"/>
    <mergeCell ref="A10:C10"/>
    <mergeCell ref="A11:B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14"/>
  <sheetViews>
    <sheetView zoomScalePageLayoutView="0" workbookViewId="0" topLeftCell="A97">
      <selection activeCell="G109" sqref="G109"/>
    </sheetView>
  </sheetViews>
  <sheetFormatPr defaultColWidth="9.140625" defaultRowHeight="12.75"/>
  <cols>
    <col min="1" max="1" width="48.8515625" style="1" customWidth="1"/>
    <col min="2" max="2" width="5.7109375" style="2" customWidth="1"/>
    <col min="3" max="3" width="5.00390625" style="2" customWidth="1"/>
    <col min="4" max="4" width="4.421875" style="3" customWidth="1"/>
    <col min="5" max="5" width="13.140625" style="2" customWidth="1"/>
    <col min="6" max="6" width="4.140625" style="3" customWidth="1"/>
    <col min="7" max="7" width="11.140625" style="2" customWidth="1"/>
    <col min="8" max="16384" width="9.140625" style="2" customWidth="1"/>
  </cols>
  <sheetData>
    <row r="1" ht="12.75">
      <c r="C1" s="2" t="s">
        <v>257</v>
      </c>
    </row>
    <row r="2" ht="12.75">
      <c r="C2" s="2" t="s">
        <v>123</v>
      </c>
    </row>
    <row r="3" ht="12.75">
      <c r="C3" s="2" t="s">
        <v>214</v>
      </c>
    </row>
    <row r="4" ht="12.75">
      <c r="C4" s="40" t="s">
        <v>471</v>
      </c>
    </row>
    <row r="5" spans="3:7" ht="12.75">
      <c r="C5" s="4" t="s">
        <v>101</v>
      </c>
      <c r="D5" s="4"/>
      <c r="E5" s="4"/>
      <c r="F5" s="4"/>
      <c r="G5" s="4"/>
    </row>
    <row r="6" spans="3:7" ht="12.75">
      <c r="C6" s="4" t="s">
        <v>123</v>
      </c>
      <c r="D6" s="4"/>
      <c r="E6" s="4"/>
      <c r="F6" s="4"/>
      <c r="G6" s="4"/>
    </row>
    <row r="7" spans="3:7" ht="12.75">
      <c r="C7" s="4" t="s">
        <v>214</v>
      </c>
      <c r="D7" s="4"/>
      <c r="E7" s="4"/>
      <c r="F7" s="4"/>
      <c r="G7" s="4"/>
    </row>
    <row r="8" spans="3:12" ht="12.75">
      <c r="C8" s="4" t="s">
        <v>442</v>
      </c>
      <c r="D8" s="4"/>
      <c r="E8" s="4"/>
      <c r="F8" s="4"/>
      <c r="G8" s="4"/>
      <c r="I8" s="60"/>
      <c r="J8" s="60"/>
      <c r="K8" s="60"/>
      <c r="L8" s="60"/>
    </row>
    <row r="10" spans="1:7" ht="12.75">
      <c r="A10" s="134" t="s">
        <v>153</v>
      </c>
      <c r="B10" s="134"/>
      <c r="C10" s="134"/>
      <c r="D10" s="134"/>
      <c r="E10" s="134"/>
      <c r="F10" s="134"/>
      <c r="G10" s="134"/>
    </row>
    <row r="11" spans="1:7" ht="12.75">
      <c r="A11" s="134" t="s">
        <v>222</v>
      </c>
      <c r="B11" s="134"/>
      <c r="C11" s="134"/>
      <c r="D11" s="134"/>
      <c r="E11" s="134"/>
      <c r="F11" s="134"/>
      <c r="G11" s="134"/>
    </row>
    <row r="12" spans="1:7" ht="12.75">
      <c r="A12" s="135" t="s">
        <v>455</v>
      </c>
      <c r="B12" s="135"/>
      <c r="C12" s="135"/>
      <c r="D12" s="135"/>
      <c r="E12" s="135"/>
      <c r="F12" s="135"/>
      <c r="G12" s="135"/>
    </row>
    <row r="13" spans="4:16" ht="19.5" thickBot="1">
      <c r="D13" s="2"/>
      <c r="F13" s="2"/>
      <c r="G13" s="5" t="s">
        <v>103</v>
      </c>
      <c r="K13" s="133"/>
      <c r="L13" s="133"/>
      <c r="M13" s="133"/>
      <c r="N13" s="133"/>
      <c r="O13" s="133"/>
      <c r="P13" s="133"/>
    </row>
    <row r="14" spans="1:16" ht="12.75" customHeight="1">
      <c r="A14" s="136" t="s">
        <v>154</v>
      </c>
      <c r="B14" s="138" t="s">
        <v>155</v>
      </c>
      <c r="C14" s="138" t="s">
        <v>156</v>
      </c>
      <c r="D14" s="140" t="s">
        <v>116</v>
      </c>
      <c r="E14" s="138" t="s">
        <v>117</v>
      </c>
      <c r="F14" s="140" t="s">
        <v>118</v>
      </c>
      <c r="G14" s="142" t="s">
        <v>157</v>
      </c>
      <c r="K14" s="133"/>
      <c r="L14" s="133"/>
      <c r="M14" s="133"/>
      <c r="N14" s="133"/>
      <c r="O14" s="133"/>
      <c r="P14" s="133"/>
    </row>
    <row r="15" spans="1:16" ht="42.75" customHeight="1" thickBot="1">
      <c r="A15" s="137"/>
      <c r="B15" s="139"/>
      <c r="C15" s="139"/>
      <c r="D15" s="141"/>
      <c r="E15" s="139"/>
      <c r="F15" s="141"/>
      <c r="G15" s="143"/>
      <c r="K15" s="133"/>
      <c r="L15" s="133"/>
      <c r="M15" s="133"/>
      <c r="N15" s="133"/>
      <c r="O15" s="133"/>
      <c r="P15" s="133"/>
    </row>
    <row r="16" spans="1:48" ht="19.5" customHeight="1" thickBot="1">
      <c r="A16" s="70" t="s">
        <v>158</v>
      </c>
      <c r="B16" s="66"/>
      <c r="C16" s="66"/>
      <c r="D16" s="66"/>
      <c r="E16" s="66" t="s">
        <v>159</v>
      </c>
      <c r="F16" s="66"/>
      <c r="G16" s="73">
        <f>G17</f>
        <v>9738223.83</v>
      </c>
      <c r="H16" s="6"/>
      <c r="I16" s="6"/>
      <c r="J16" s="6"/>
      <c r="K16" s="133"/>
      <c r="L16" s="133"/>
      <c r="M16" s="133"/>
      <c r="N16" s="133"/>
      <c r="O16" s="133"/>
      <c r="P16" s="13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10" ht="39.75" customHeight="1">
      <c r="A17" s="71" t="s">
        <v>223</v>
      </c>
      <c r="B17" s="68" t="s">
        <v>160</v>
      </c>
      <c r="C17" s="69"/>
      <c r="D17" s="69"/>
      <c r="E17" s="69"/>
      <c r="F17" s="69"/>
      <c r="G17" s="74">
        <f>G18+G34+G41+G55+G80+G101</f>
        <v>9738223.83</v>
      </c>
      <c r="J17" s="7"/>
    </row>
    <row r="18" spans="1:7" ht="20.25" customHeight="1">
      <c r="A18" s="62" t="s">
        <v>161</v>
      </c>
      <c r="B18" s="30" t="s">
        <v>160</v>
      </c>
      <c r="C18" s="30" t="s">
        <v>104</v>
      </c>
      <c r="D18" s="30"/>
      <c r="E18" s="30"/>
      <c r="F18" s="30"/>
      <c r="G18" s="46">
        <f>G19+G25</f>
        <v>2654174</v>
      </c>
    </row>
    <row r="19" spans="1:7" ht="35.25" customHeight="1">
      <c r="A19" s="62" t="s">
        <v>162</v>
      </c>
      <c r="B19" s="30" t="s">
        <v>160</v>
      </c>
      <c r="C19" s="30" t="s">
        <v>104</v>
      </c>
      <c r="D19" s="30" t="s">
        <v>105</v>
      </c>
      <c r="E19" s="30"/>
      <c r="F19" s="30"/>
      <c r="G19" s="46">
        <f>G20</f>
        <v>653626</v>
      </c>
    </row>
    <row r="20" spans="1:7" ht="51">
      <c r="A20" s="9" t="s">
        <v>215</v>
      </c>
      <c r="B20" s="8" t="s">
        <v>160</v>
      </c>
      <c r="C20" s="8" t="s">
        <v>104</v>
      </c>
      <c r="D20" s="8" t="s">
        <v>105</v>
      </c>
      <c r="E20" s="10" t="s">
        <v>6</v>
      </c>
      <c r="F20" s="8"/>
      <c r="G20" s="49">
        <f>G21</f>
        <v>653626</v>
      </c>
    </row>
    <row r="21" spans="1:7" ht="51">
      <c r="A21" s="9" t="s">
        <v>217</v>
      </c>
      <c r="B21" s="8" t="s">
        <v>160</v>
      </c>
      <c r="C21" s="8" t="s">
        <v>104</v>
      </c>
      <c r="D21" s="8" t="s">
        <v>105</v>
      </c>
      <c r="E21" s="10" t="s">
        <v>7</v>
      </c>
      <c r="F21" s="8"/>
      <c r="G21" s="49">
        <f>G22</f>
        <v>653626</v>
      </c>
    </row>
    <row r="22" spans="1:7" ht="25.5">
      <c r="A22" s="11" t="s">
        <v>216</v>
      </c>
      <c r="B22" s="8" t="s">
        <v>160</v>
      </c>
      <c r="C22" s="8" t="s">
        <v>104</v>
      </c>
      <c r="D22" s="8" t="s">
        <v>105</v>
      </c>
      <c r="E22" s="10" t="s">
        <v>8</v>
      </c>
      <c r="F22" s="8"/>
      <c r="G22" s="49">
        <f>SUM(G23:G24)</f>
        <v>653626</v>
      </c>
    </row>
    <row r="23" spans="1:7" ht="76.5">
      <c r="A23" s="12" t="s">
        <v>163</v>
      </c>
      <c r="B23" s="8" t="s">
        <v>160</v>
      </c>
      <c r="C23" s="8" t="s">
        <v>104</v>
      </c>
      <c r="D23" s="8" t="s">
        <v>105</v>
      </c>
      <c r="E23" s="8" t="s">
        <v>142</v>
      </c>
      <c r="F23" s="8" t="s">
        <v>111</v>
      </c>
      <c r="G23" s="49">
        <v>653626</v>
      </c>
    </row>
    <row r="24" spans="1:7" ht="38.25" hidden="1">
      <c r="A24" s="12" t="s">
        <v>164</v>
      </c>
      <c r="B24" s="8" t="s">
        <v>160</v>
      </c>
      <c r="C24" s="8" t="s">
        <v>104</v>
      </c>
      <c r="D24" s="8" t="s">
        <v>105</v>
      </c>
      <c r="E24" s="8" t="s">
        <v>142</v>
      </c>
      <c r="F24" s="8" t="s">
        <v>112</v>
      </c>
      <c r="G24" s="49"/>
    </row>
    <row r="25" spans="1:7" s="13" customFormat="1" ht="51">
      <c r="A25" s="62" t="s">
        <v>2</v>
      </c>
      <c r="B25" s="30" t="s">
        <v>160</v>
      </c>
      <c r="C25" s="30" t="s">
        <v>104</v>
      </c>
      <c r="D25" s="30" t="s">
        <v>107</v>
      </c>
      <c r="E25" s="30"/>
      <c r="F25" s="30"/>
      <c r="G25" s="46">
        <f>G28</f>
        <v>2000548</v>
      </c>
    </row>
    <row r="26" spans="1:7" ht="51">
      <c r="A26" s="9" t="s">
        <v>215</v>
      </c>
      <c r="B26" s="8" t="s">
        <v>160</v>
      </c>
      <c r="C26" s="8" t="s">
        <v>104</v>
      </c>
      <c r="D26" s="8" t="s">
        <v>107</v>
      </c>
      <c r="E26" s="10" t="s">
        <v>6</v>
      </c>
      <c r="F26" s="8"/>
      <c r="G26" s="49">
        <f>G28</f>
        <v>2000548</v>
      </c>
    </row>
    <row r="27" spans="1:7" ht="37.5" customHeight="1">
      <c r="A27" s="9" t="s">
        <v>217</v>
      </c>
      <c r="B27" s="8" t="s">
        <v>160</v>
      </c>
      <c r="C27" s="8" t="s">
        <v>104</v>
      </c>
      <c r="D27" s="8" t="s">
        <v>107</v>
      </c>
      <c r="E27" s="10" t="s">
        <v>7</v>
      </c>
      <c r="F27" s="8"/>
      <c r="G27" s="49">
        <f>G28</f>
        <v>2000548</v>
      </c>
    </row>
    <row r="28" spans="1:7" ht="38.25">
      <c r="A28" s="14" t="s">
        <v>218</v>
      </c>
      <c r="B28" s="8" t="s">
        <v>160</v>
      </c>
      <c r="C28" s="8" t="s">
        <v>104</v>
      </c>
      <c r="D28" s="8" t="s">
        <v>107</v>
      </c>
      <c r="E28" s="10" t="s">
        <v>9</v>
      </c>
      <c r="F28" s="8"/>
      <c r="G28" s="49">
        <f>SUM(G29:G33)</f>
        <v>2000548</v>
      </c>
    </row>
    <row r="29" spans="1:7" ht="76.5">
      <c r="A29" s="12" t="s">
        <v>165</v>
      </c>
      <c r="B29" s="8" t="s">
        <v>160</v>
      </c>
      <c r="C29" s="8" t="s">
        <v>104</v>
      </c>
      <c r="D29" s="8" t="s">
        <v>107</v>
      </c>
      <c r="E29" s="8" t="s">
        <v>145</v>
      </c>
      <c r="F29" s="8" t="s">
        <v>111</v>
      </c>
      <c r="G29" s="49">
        <v>915592</v>
      </c>
    </row>
    <row r="30" spans="1:7" ht="51">
      <c r="A30" s="12" t="s">
        <v>460</v>
      </c>
      <c r="B30" s="8" t="s">
        <v>160</v>
      </c>
      <c r="C30" s="8" t="s">
        <v>104</v>
      </c>
      <c r="D30" s="8" t="s">
        <v>107</v>
      </c>
      <c r="E30" s="79" t="s">
        <v>461</v>
      </c>
      <c r="F30" s="8" t="s">
        <v>111</v>
      </c>
      <c r="G30" s="49">
        <v>38300</v>
      </c>
    </row>
    <row r="31" spans="1:7" ht="51" hidden="1">
      <c r="A31" s="9" t="s">
        <v>291</v>
      </c>
      <c r="B31" s="8" t="s">
        <v>160</v>
      </c>
      <c r="C31" s="8" t="s">
        <v>104</v>
      </c>
      <c r="D31" s="8" t="s">
        <v>104</v>
      </c>
      <c r="E31" s="8" t="s">
        <v>292</v>
      </c>
      <c r="F31" s="8" t="s">
        <v>112</v>
      </c>
      <c r="G31" s="49">
        <v>0</v>
      </c>
    </row>
    <row r="32" spans="1:7" ht="38.25">
      <c r="A32" s="12" t="s">
        <v>166</v>
      </c>
      <c r="B32" s="8" t="s">
        <v>160</v>
      </c>
      <c r="C32" s="8" t="s">
        <v>104</v>
      </c>
      <c r="D32" s="8" t="s">
        <v>107</v>
      </c>
      <c r="E32" s="8" t="s">
        <v>145</v>
      </c>
      <c r="F32" s="8" t="s">
        <v>112</v>
      </c>
      <c r="G32" s="49">
        <v>1016330</v>
      </c>
    </row>
    <row r="33" spans="1:7" ht="25.5">
      <c r="A33" s="12" t="s">
        <v>152</v>
      </c>
      <c r="B33" s="8" t="s">
        <v>160</v>
      </c>
      <c r="C33" s="8" t="s">
        <v>104</v>
      </c>
      <c r="D33" s="8" t="s">
        <v>107</v>
      </c>
      <c r="E33" s="8" t="s">
        <v>145</v>
      </c>
      <c r="F33" s="8" t="s">
        <v>113</v>
      </c>
      <c r="G33" s="49">
        <v>30326</v>
      </c>
    </row>
    <row r="34" spans="1:7" ht="20.25" customHeight="1">
      <c r="A34" s="62" t="s">
        <v>167</v>
      </c>
      <c r="B34" s="30" t="s">
        <v>160</v>
      </c>
      <c r="C34" s="30" t="s">
        <v>105</v>
      </c>
      <c r="D34" s="30"/>
      <c r="E34" s="30"/>
      <c r="F34" s="30"/>
      <c r="G34" s="46">
        <f>G35</f>
        <v>75300</v>
      </c>
    </row>
    <row r="35" spans="1:7" ht="21.75" customHeight="1">
      <c r="A35" s="62" t="s">
        <v>168</v>
      </c>
      <c r="B35" s="30" t="s">
        <v>160</v>
      </c>
      <c r="C35" s="30" t="s">
        <v>105</v>
      </c>
      <c r="D35" s="30" t="s">
        <v>106</v>
      </c>
      <c r="E35" s="30"/>
      <c r="F35" s="30"/>
      <c r="G35" s="46">
        <f>G36</f>
        <v>75300</v>
      </c>
    </row>
    <row r="36" spans="1:7" ht="51">
      <c r="A36" s="9" t="s">
        <v>215</v>
      </c>
      <c r="B36" s="8" t="s">
        <v>160</v>
      </c>
      <c r="C36" s="8" t="s">
        <v>105</v>
      </c>
      <c r="D36" s="8" t="s">
        <v>106</v>
      </c>
      <c r="E36" s="10" t="s">
        <v>6</v>
      </c>
      <c r="F36" s="8"/>
      <c r="G36" s="49">
        <f>G37</f>
        <v>75300</v>
      </c>
    </row>
    <row r="37" spans="1:7" ht="25.5">
      <c r="A37" s="9" t="s">
        <v>255</v>
      </c>
      <c r="B37" s="8" t="s">
        <v>160</v>
      </c>
      <c r="C37" s="8" t="s">
        <v>105</v>
      </c>
      <c r="D37" s="8" t="s">
        <v>106</v>
      </c>
      <c r="E37" s="10" t="s">
        <v>10</v>
      </c>
      <c r="F37" s="8"/>
      <c r="G37" s="49">
        <f>G38</f>
        <v>75300</v>
      </c>
    </row>
    <row r="38" spans="1:7" ht="41.25" customHeight="1">
      <c r="A38" s="63" t="s">
        <v>219</v>
      </c>
      <c r="B38" s="8" t="s">
        <v>160</v>
      </c>
      <c r="C38" s="8" t="s">
        <v>105</v>
      </c>
      <c r="D38" s="8" t="s">
        <v>106</v>
      </c>
      <c r="E38" s="10" t="s">
        <v>12</v>
      </c>
      <c r="F38" s="8"/>
      <c r="G38" s="49">
        <f>SUM(G39:G40)</f>
        <v>75300</v>
      </c>
    </row>
    <row r="39" spans="1:7" ht="89.25">
      <c r="A39" s="12" t="s">
        <v>169</v>
      </c>
      <c r="B39" s="8" t="s">
        <v>160</v>
      </c>
      <c r="C39" s="8" t="s">
        <v>105</v>
      </c>
      <c r="D39" s="8" t="s">
        <v>106</v>
      </c>
      <c r="E39" s="8" t="s">
        <v>140</v>
      </c>
      <c r="F39" s="8" t="s">
        <v>111</v>
      </c>
      <c r="G39" s="49">
        <v>68900</v>
      </c>
    </row>
    <row r="40" spans="1:7" ht="51">
      <c r="A40" s="12" t="s">
        <v>170</v>
      </c>
      <c r="B40" s="8" t="s">
        <v>160</v>
      </c>
      <c r="C40" s="8" t="s">
        <v>105</v>
      </c>
      <c r="D40" s="8" t="s">
        <v>106</v>
      </c>
      <c r="E40" s="8" t="s">
        <v>140</v>
      </c>
      <c r="F40" s="8" t="s">
        <v>112</v>
      </c>
      <c r="G40" s="49">
        <v>6400</v>
      </c>
    </row>
    <row r="41" spans="1:7" ht="24.75" customHeight="1" hidden="1">
      <c r="A41" s="62" t="s">
        <v>171</v>
      </c>
      <c r="B41" s="30" t="s">
        <v>160</v>
      </c>
      <c r="C41" s="30" t="s">
        <v>106</v>
      </c>
      <c r="D41" s="30"/>
      <c r="E41" s="30"/>
      <c r="F41" s="30"/>
      <c r="G41" s="46">
        <f>G42+G47</f>
        <v>0</v>
      </c>
    </row>
    <row r="42" spans="1:7" ht="38.25" hidden="1">
      <c r="A42" s="62" t="s">
        <v>224</v>
      </c>
      <c r="B42" s="30" t="s">
        <v>160</v>
      </c>
      <c r="C42" s="30" t="s">
        <v>106</v>
      </c>
      <c r="D42" s="30" t="s">
        <v>119</v>
      </c>
      <c r="E42" s="30"/>
      <c r="F42" s="30"/>
      <c r="G42" s="46">
        <f>G43</f>
        <v>0</v>
      </c>
    </row>
    <row r="43" spans="1:7" ht="37.5" customHeight="1" hidden="1">
      <c r="A43" s="9" t="s">
        <v>215</v>
      </c>
      <c r="B43" s="8" t="s">
        <v>160</v>
      </c>
      <c r="C43" s="8" t="s">
        <v>106</v>
      </c>
      <c r="D43" s="8" t="s">
        <v>119</v>
      </c>
      <c r="E43" s="10" t="s">
        <v>6</v>
      </c>
      <c r="F43" s="8"/>
      <c r="G43" s="49">
        <f>G44</f>
        <v>0</v>
      </c>
    </row>
    <row r="44" spans="1:7" ht="50.25" customHeight="1" hidden="1">
      <c r="A44" s="9" t="s">
        <v>220</v>
      </c>
      <c r="B44" s="8" t="s">
        <v>160</v>
      </c>
      <c r="C44" s="8" t="s">
        <v>106</v>
      </c>
      <c r="D44" s="8" t="s">
        <v>119</v>
      </c>
      <c r="E44" s="10" t="s">
        <v>19</v>
      </c>
      <c r="F44" s="8"/>
      <c r="G44" s="49">
        <f>G45</f>
        <v>0</v>
      </c>
    </row>
    <row r="45" spans="1:7" ht="51.75" customHeight="1" hidden="1">
      <c r="A45" s="63" t="s">
        <v>225</v>
      </c>
      <c r="B45" s="8" t="s">
        <v>160</v>
      </c>
      <c r="C45" s="8" t="s">
        <v>106</v>
      </c>
      <c r="D45" s="8" t="s">
        <v>119</v>
      </c>
      <c r="E45" s="10" t="s">
        <v>18</v>
      </c>
      <c r="F45" s="8"/>
      <c r="G45" s="49">
        <f>SUM(G46:G46)</f>
        <v>0</v>
      </c>
    </row>
    <row r="46" spans="1:7" ht="41.25" customHeight="1" hidden="1">
      <c r="A46" s="12" t="s">
        <v>173</v>
      </c>
      <c r="B46" s="8" t="s">
        <v>160</v>
      </c>
      <c r="C46" s="8" t="s">
        <v>106</v>
      </c>
      <c r="D46" s="8" t="s">
        <v>119</v>
      </c>
      <c r="E46" s="8" t="s">
        <v>174</v>
      </c>
      <c r="F46" s="8" t="s">
        <v>112</v>
      </c>
      <c r="G46" s="49">
        <v>0</v>
      </c>
    </row>
    <row r="47" spans="1:7" ht="25.5" hidden="1">
      <c r="A47" s="12" t="s">
        <v>262</v>
      </c>
      <c r="B47" s="8" t="s">
        <v>160</v>
      </c>
      <c r="C47" s="8" t="s">
        <v>106</v>
      </c>
      <c r="D47" s="8" t="s">
        <v>263</v>
      </c>
      <c r="E47" s="8"/>
      <c r="F47" s="8"/>
      <c r="G47" s="49">
        <f>G48</f>
        <v>0</v>
      </c>
    </row>
    <row r="48" spans="1:7" ht="51" hidden="1">
      <c r="A48" s="9" t="s">
        <v>215</v>
      </c>
      <c r="B48" s="8" t="s">
        <v>160</v>
      </c>
      <c r="C48" s="8" t="s">
        <v>106</v>
      </c>
      <c r="D48" s="8" t="s">
        <v>263</v>
      </c>
      <c r="E48" s="10" t="s">
        <v>6</v>
      </c>
      <c r="F48" s="8"/>
      <c r="G48" s="49">
        <f>G50+G52</f>
        <v>0</v>
      </c>
    </row>
    <row r="49" spans="1:7" ht="51" hidden="1">
      <c r="A49" s="9" t="s">
        <v>217</v>
      </c>
      <c r="B49" s="8" t="s">
        <v>160</v>
      </c>
      <c r="C49" s="8" t="s">
        <v>106</v>
      </c>
      <c r="D49" s="8" t="s">
        <v>263</v>
      </c>
      <c r="E49" s="10" t="s">
        <v>7</v>
      </c>
      <c r="F49" s="8"/>
      <c r="G49" s="49">
        <f>G50</f>
        <v>0</v>
      </c>
    </row>
    <row r="50" spans="1:7" ht="51" hidden="1">
      <c r="A50" s="9" t="s">
        <v>264</v>
      </c>
      <c r="B50" s="8" t="s">
        <v>160</v>
      </c>
      <c r="C50" s="8" t="s">
        <v>106</v>
      </c>
      <c r="D50" s="8" t="s">
        <v>263</v>
      </c>
      <c r="E50" s="10" t="s">
        <v>265</v>
      </c>
      <c r="F50" s="8"/>
      <c r="G50" s="49">
        <f>G51</f>
        <v>0</v>
      </c>
    </row>
    <row r="51" spans="1:7" ht="51" hidden="1">
      <c r="A51" s="12" t="s">
        <v>266</v>
      </c>
      <c r="B51" s="8" t="s">
        <v>160</v>
      </c>
      <c r="C51" s="8" t="s">
        <v>106</v>
      </c>
      <c r="D51" s="8" t="s">
        <v>263</v>
      </c>
      <c r="E51" s="8" t="s">
        <v>267</v>
      </c>
      <c r="F51" s="8" t="s">
        <v>112</v>
      </c>
      <c r="G51" s="49">
        <v>0</v>
      </c>
    </row>
    <row r="52" spans="1:7" ht="51" hidden="1">
      <c r="A52" s="9" t="s">
        <v>285</v>
      </c>
      <c r="B52" s="8" t="s">
        <v>160</v>
      </c>
      <c r="C52" s="8" t="s">
        <v>106</v>
      </c>
      <c r="D52" s="8" t="s">
        <v>263</v>
      </c>
      <c r="E52" s="8" t="s">
        <v>288</v>
      </c>
      <c r="F52" s="8"/>
      <c r="G52" s="49">
        <f>G53</f>
        <v>0</v>
      </c>
    </row>
    <row r="53" spans="1:7" ht="51" hidden="1">
      <c r="A53" s="9" t="s">
        <v>286</v>
      </c>
      <c r="B53" s="8" t="s">
        <v>160</v>
      </c>
      <c r="C53" s="8" t="s">
        <v>106</v>
      </c>
      <c r="D53" s="8" t="s">
        <v>263</v>
      </c>
      <c r="E53" s="8" t="s">
        <v>289</v>
      </c>
      <c r="F53" s="8"/>
      <c r="G53" s="49">
        <f>G54</f>
        <v>0</v>
      </c>
    </row>
    <row r="54" spans="1:7" ht="38.25" hidden="1">
      <c r="A54" s="9" t="s">
        <v>287</v>
      </c>
      <c r="B54" s="8" t="s">
        <v>160</v>
      </c>
      <c r="C54" s="8" t="s">
        <v>106</v>
      </c>
      <c r="D54" s="8" t="s">
        <v>263</v>
      </c>
      <c r="E54" s="8" t="s">
        <v>290</v>
      </c>
      <c r="F54" s="8" t="s">
        <v>112</v>
      </c>
      <c r="G54" s="49">
        <v>0</v>
      </c>
    </row>
    <row r="55" spans="1:7" ht="20.25" customHeight="1">
      <c r="A55" s="62" t="s">
        <v>175</v>
      </c>
      <c r="B55" s="30" t="s">
        <v>160</v>
      </c>
      <c r="C55" s="30" t="s">
        <v>107</v>
      </c>
      <c r="D55" s="30"/>
      <c r="E55" s="30"/>
      <c r="F55" s="30"/>
      <c r="G55" s="46">
        <f>G56++G66</f>
        <v>4143872.19</v>
      </c>
    </row>
    <row r="56" spans="1:7" ht="19.5" customHeight="1">
      <c r="A56" s="62" t="s">
        <v>176</v>
      </c>
      <c r="B56" s="30" t="s">
        <v>160</v>
      </c>
      <c r="C56" s="30" t="s">
        <v>107</v>
      </c>
      <c r="D56" s="30" t="s">
        <v>119</v>
      </c>
      <c r="E56" s="30"/>
      <c r="F56" s="30"/>
      <c r="G56" s="46">
        <f>G57</f>
        <v>3684118.01</v>
      </c>
    </row>
    <row r="57" spans="1:7" ht="51">
      <c r="A57" s="9" t="s">
        <v>215</v>
      </c>
      <c r="B57" s="8" t="s">
        <v>160</v>
      </c>
      <c r="C57" s="8" t="s">
        <v>107</v>
      </c>
      <c r="D57" s="8" t="s">
        <v>119</v>
      </c>
      <c r="E57" s="10" t="s">
        <v>6</v>
      </c>
      <c r="F57" s="8"/>
      <c r="G57" s="49">
        <f>G58+G63</f>
        <v>3684118.01</v>
      </c>
    </row>
    <row r="58" spans="1:7" ht="25.5" customHeight="1">
      <c r="A58" s="9" t="s">
        <v>177</v>
      </c>
      <c r="B58" s="8" t="s">
        <v>160</v>
      </c>
      <c r="C58" s="8" t="s">
        <v>107</v>
      </c>
      <c r="D58" s="8" t="s">
        <v>119</v>
      </c>
      <c r="E58" s="10" t="s">
        <v>11</v>
      </c>
      <c r="F58" s="8"/>
      <c r="G58" s="49">
        <f>G59</f>
        <v>2649888</v>
      </c>
    </row>
    <row r="59" spans="1:7" ht="28.5" customHeight="1">
      <c r="A59" s="63" t="s">
        <v>178</v>
      </c>
      <c r="B59" s="8" t="s">
        <v>160</v>
      </c>
      <c r="C59" s="8" t="s">
        <v>107</v>
      </c>
      <c r="D59" s="8" t="s">
        <v>119</v>
      </c>
      <c r="E59" s="10" t="s">
        <v>13</v>
      </c>
      <c r="F59" s="8"/>
      <c r="G59" s="49">
        <f>SUM(G60:G62)</f>
        <v>2649888</v>
      </c>
    </row>
    <row r="60" spans="1:7" ht="102" hidden="1">
      <c r="A60" s="63" t="s">
        <v>268</v>
      </c>
      <c r="B60" s="8" t="s">
        <v>160</v>
      </c>
      <c r="C60" s="8" t="s">
        <v>107</v>
      </c>
      <c r="D60" s="8" t="s">
        <v>119</v>
      </c>
      <c r="E60" s="10" t="s">
        <v>270</v>
      </c>
      <c r="F60" s="8" t="s">
        <v>112</v>
      </c>
      <c r="G60" s="77"/>
    </row>
    <row r="61" spans="1:7" ht="114.75">
      <c r="A61" s="63" t="s">
        <v>269</v>
      </c>
      <c r="B61" s="8" t="s">
        <v>160</v>
      </c>
      <c r="C61" s="8" t="s">
        <v>107</v>
      </c>
      <c r="D61" s="8" t="s">
        <v>119</v>
      </c>
      <c r="E61" s="10" t="s">
        <v>270</v>
      </c>
      <c r="F61" s="8" t="s">
        <v>112</v>
      </c>
      <c r="G61" s="77">
        <v>2649888</v>
      </c>
    </row>
    <row r="62" spans="1:7" ht="38.25" hidden="1">
      <c r="A62" s="12" t="s">
        <v>179</v>
      </c>
      <c r="B62" s="8" t="s">
        <v>160</v>
      </c>
      <c r="C62" s="8" t="s">
        <v>107</v>
      </c>
      <c r="D62" s="8" t="s">
        <v>119</v>
      </c>
      <c r="E62" s="8" t="s">
        <v>180</v>
      </c>
      <c r="F62" s="8" t="s">
        <v>112</v>
      </c>
      <c r="G62" s="49">
        <v>0</v>
      </c>
    </row>
    <row r="63" spans="1:7" ht="25.5">
      <c r="A63" s="9" t="s">
        <v>255</v>
      </c>
      <c r="B63" s="8" t="s">
        <v>160</v>
      </c>
      <c r="C63" s="8" t="s">
        <v>107</v>
      </c>
      <c r="D63" s="8" t="s">
        <v>119</v>
      </c>
      <c r="E63" s="10" t="s">
        <v>10</v>
      </c>
      <c r="F63" s="8"/>
      <c r="G63" s="49">
        <f>G64</f>
        <v>1034230.01</v>
      </c>
    </row>
    <row r="64" spans="1:7" ht="63.75">
      <c r="A64" s="63" t="s">
        <v>256</v>
      </c>
      <c r="B64" s="8" t="s">
        <v>160</v>
      </c>
      <c r="C64" s="8" t="s">
        <v>107</v>
      </c>
      <c r="D64" s="8" t="s">
        <v>119</v>
      </c>
      <c r="E64" s="10" t="s">
        <v>249</v>
      </c>
      <c r="F64" s="8"/>
      <c r="G64" s="49">
        <f>SUM(G65:G65)</f>
        <v>1034230.01</v>
      </c>
    </row>
    <row r="65" spans="1:7" ht="38.25">
      <c r="A65" s="12" t="s">
        <v>179</v>
      </c>
      <c r="B65" s="8" t="s">
        <v>160</v>
      </c>
      <c r="C65" s="8" t="s">
        <v>107</v>
      </c>
      <c r="D65" s="8" t="s">
        <v>119</v>
      </c>
      <c r="E65" s="8" t="s">
        <v>248</v>
      </c>
      <c r="F65" s="8" t="s">
        <v>112</v>
      </c>
      <c r="G65" s="49">
        <v>1034230.01</v>
      </c>
    </row>
    <row r="66" spans="1:7" ht="12.75">
      <c r="A66" s="62" t="s">
        <v>181</v>
      </c>
      <c r="B66" s="30" t="s">
        <v>160</v>
      </c>
      <c r="C66" s="30" t="s">
        <v>107</v>
      </c>
      <c r="D66" s="30" t="s">
        <v>182</v>
      </c>
      <c r="E66" s="30"/>
      <c r="F66" s="30"/>
      <c r="G66" s="46">
        <f>G67</f>
        <v>459754.18</v>
      </c>
    </row>
    <row r="67" spans="1:7" ht="51">
      <c r="A67" s="9" t="s">
        <v>215</v>
      </c>
      <c r="B67" s="8" t="s">
        <v>160</v>
      </c>
      <c r="C67" s="8" t="s">
        <v>107</v>
      </c>
      <c r="D67" s="8" t="s">
        <v>182</v>
      </c>
      <c r="E67" s="10" t="s">
        <v>6</v>
      </c>
      <c r="F67" s="8"/>
      <c r="G67" s="49">
        <f>G68+G74</f>
        <v>459754.18</v>
      </c>
    </row>
    <row r="68" spans="1:7" ht="25.5">
      <c r="A68" s="9" t="s">
        <v>177</v>
      </c>
      <c r="B68" s="8" t="s">
        <v>160</v>
      </c>
      <c r="C68" s="8" t="s">
        <v>107</v>
      </c>
      <c r="D68" s="8" t="s">
        <v>182</v>
      </c>
      <c r="E68" s="10" t="s">
        <v>11</v>
      </c>
      <c r="F68" s="8"/>
      <c r="G68" s="49">
        <f>G69</f>
        <v>56900.18000000001</v>
      </c>
    </row>
    <row r="69" spans="1:7" ht="25.5">
      <c r="A69" s="63" t="s">
        <v>183</v>
      </c>
      <c r="B69" s="8" t="s">
        <v>160</v>
      </c>
      <c r="C69" s="8" t="s">
        <v>107</v>
      </c>
      <c r="D69" s="8" t="s">
        <v>182</v>
      </c>
      <c r="E69" s="10" t="s">
        <v>20</v>
      </c>
      <c r="F69" s="8"/>
      <c r="G69" s="49">
        <f>G70+G71</f>
        <v>56900.18000000001</v>
      </c>
    </row>
    <row r="70" spans="1:7" ht="51">
      <c r="A70" s="12" t="s">
        <v>258</v>
      </c>
      <c r="B70" s="8" t="s">
        <v>160</v>
      </c>
      <c r="C70" s="8" t="s">
        <v>107</v>
      </c>
      <c r="D70" s="8" t="s">
        <v>182</v>
      </c>
      <c r="E70" s="8" t="s">
        <v>259</v>
      </c>
      <c r="F70" s="8" t="s">
        <v>112</v>
      </c>
      <c r="G70" s="49">
        <v>8425.2</v>
      </c>
    </row>
    <row r="71" spans="1:7" ht="38.25">
      <c r="A71" s="12" t="s">
        <v>271</v>
      </c>
      <c r="B71" s="8" t="s">
        <v>160</v>
      </c>
      <c r="C71" s="8" t="s">
        <v>107</v>
      </c>
      <c r="D71" s="8" t="s">
        <v>182</v>
      </c>
      <c r="E71" s="8" t="s">
        <v>272</v>
      </c>
      <c r="F71" s="8" t="s">
        <v>112</v>
      </c>
      <c r="G71" s="127">
        <v>48474.98</v>
      </c>
    </row>
    <row r="72" spans="1:7" ht="25.5" hidden="1">
      <c r="A72" s="12" t="s">
        <v>42</v>
      </c>
      <c r="B72" s="8" t="s">
        <v>160</v>
      </c>
      <c r="C72" s="8" t="s">
        <v>107</v>
      </c>
      <c r="D72" s="8" t="s">
        <v>182</v>
      </c>
      <c r="E72" s="10" t="s">
        <v>48</v>
      </c>
      <c r="F72" s="8"/>
      <c r="G72" s="127">
        <f>SUM(G73:G73)</f>
        <v>0</v>
      </c>
    </row>
    <row r="73" spans="1:7" ht="38.25" hidden="1">
      <c r="A73" s="12" t="s">
        <v>43</v>
      </c>
      <c r="B73" s="8" t="s">
        <v>160</v>
      </c>
      <c r="C73" s="8" t="s">
        <v>107</v>
      </c>
      <c r="D73" s="8" t="s">
        <v>182</v>
      </c>
      <c r="E73" s="8" t="s">
        <v>49</v>
      </c>
      <c r="F73" s="8" t="s">
        <v>112</v>
      </c>
      <c r="G73" s="127">
        <v>0</v>
      </c>
    </row>
    <row r="74" spans="1:7" ht="25.5">
      <c r="A74" s="12" t="s">
        <v>273</v>
      </c>
      <c r="B74" s="8" t="s">
        <v>160</v>
      </c>
      <c r="C74" s="8" t="s">
        <v>107</v>
      </c>
      <c r="D74" s="8" t="s">
        <v>182</v>
      </c>
      <c r="E74" s="8" t="s">
        <v>274</v>
      </c>
      <c r="F74" s="8"/>
      <c r="G74" s="127">
        <f>G75+G78</f>
        <v>402854</v>
      </c>
    </row>
    <row r="75" spans="1:7" ht="38.25">
      <c r="A75" s="12" t="s">
        <v>275</v>
      </c>
      <c r="B75" s="8" t="s">
        <v>160</v>
      </c>
      <c r="C75" s="8" t="s">
        <v>107</v>
      </c>
      <c r="D75" s="8" t="s">
        <v>182</v>
      </c>
      <c r="E75" s="8" t="s">
        <v>276</v>
      </c>
      <c r="F75" s="8"/>
      <c r="G75" s="49">
        <f>G76+G77</f>
        <v>24500</v>
      </c>
    </row>
    <row r="76" spans="1:7" ht="38.25">
      <c r="A76" s="12" t="s">
        <v>277</v>
      </c>
      <c r="B76" s="8" t="s">
        <v>160</v>
      </c>
      <c r="C76" s="8" t="s">
        <v>107</v>
      </c>
      <c r="D76" s="8" t="s">
        <v>182</v>
      </c>
      <c r="E76" s="8" t="s">
        <v>278</v>
      </c>
      <c r="F76" s="8" t="s">
        <v>112</v>
      </c>
      <c r="G76" s="49">
        <v>24500</v>
      </c>
    </row>
    <row r="77" spans="1:7" ht="51" hidden="1">
      <c r="A77" s="12" t="s">
        <v>280</v>
      </c>
      <c r="B77" s="8" t="s">
        <v>160</v>
      </c>
      <c r="C77" s="8" t="s">
        <v>107</v>
      </c>
      <c r="D77" s="8" t="s">
        <v>182</v>
      </c>
      <c r="E77" s="8" t="s">
        <v>278</v>
      </c>
      <c r="F77" s="8" t="s">
        <v>279</v>
      </c>
      <c r="G77" s="49">
        <v>0</v>
      </c>
    </row>
    <row r="78" spans="1:7" ht="38.25">
      <c r="A78" s="9" t="s">
        <v>456</v>
      </c>
      <c r="B78" s="8" t="s">
        <v>160</v>
      </c>
      <c r="C78" s="8" t="s">
        <v>107</v>
      </c>
      <c r="D78" s="8" t="s">
        <v>182</v>
      </c>
      <c r="E78" s="8" t="s">
        <v>458</v>
      </c>
      <c r="F78" s="8"/>
      <c r="G78" s="49">
        <f>G79</f>
        <v>378354</v>
      </c>
    </row>
    <row r="79" spans="1:7" ht="38.25">
      <c r="A79" s="9" t="s">
        <v>457</v>
      </c>
      <c r="B79" s="8" t="s">
        <v>160</v>
      </c>
      <c r="C79" s="8" t="s">
        <v>107</v>
      </c>
      <c r="D79" s="8" t="s">
        <v>182</v>
      </c>
      <c r="E79" s="8" t="s">
        <v>459</v>
      </c>
      <c r="F79" s="8" t="s">
        <v>112</v>
      </c>
      <c r="G79" s="49">
        <v>378354</v>
      </c>
    </row>
    <row r="80" spans="1:7" ht="20.25" customHeight="1">
      <c r="A80" s="62" t="s">
        <v>185</v>
      </c>
      <c r="B80" s="30" t="s">
        <v>160</v>
      </c>
      <c r="C80" s="30" t="s">
        <v>108</v>
      </c>
      <c r="D80" s="30"/>
      <c r="E80" s="30"/>
      <c r="F80" s="30"/>
      <c r="G80" s="46">
        <f>G86+G81</f>
        <v>1380877.6400000001</v>
      </c>
    </row>
    <row r="81" spans="1:7" ht="20.25" customHeight="1">
      <c r="A81" s="62" t="s">
        <v>466</v>
      </c>
      <c r="B81" s="30" t="s">
        <v>160</v>
      </c>
      <c r="C81" s="30" t="s">
        <v>108</v>
      </c>
      <c r="D81" s="30" t="s">
        <v>104</v>
      </c>
      <c r="E81" s="30"/>
      <c r="F81" s="30"/>
      <c r="G81" s="46">
        <f>G82</f>
        <v>1171</v>
      </c>
    </row>
    <row r="82" spans="1:7" ht="51">
      <c r="A82" s="9" t="s">
        <v>215</v>
      </c>
      <c r="B82" s="8" t="s">
        <v>160</v>
      </c>
      <c r="C82" s="8" t="s">
        <v>108</v>
      </c>
      <c r="D82" s="8" t="s">
        <v>104</v>
      </c>
      <c r="E82" s="10" t="s">
        <v>6</v>
      </c>
      <c r="F82" s="30"/>
      <c r="G82" s="49">
        <f>G83</f>
        <v>1171</v>
      </c>
    </row>
    <row r="83" spans="1:7" ht="38.25">
      <c r="A83" s="9" t="s">
        <v>226</v>
      </c>
      <c r="B83" s="8" t="s">
        <v>160</v>
      </c>
      <c r="C83" s="8" t="s">
        <v>108</v>
      </c>
      <c r="D83" s="8" t="s">
        <v>104</v>
      </c>
      <c r="E83" s="10" t="s">
        <v>14</v>
      </c>
      <c r="F83" s="30"/>
      <c r="G83" s="49">
        <f>G84</f>
        <v>1171</v>
      </c>
    </row>
    <row r="84" spans="1:7" ht="25.5">
      <c r="A84" s="80" t="s">
        <v>467</v>
      </c>
      <c r="B84" s="8" t="s">
        <v>160</v>
      </c>
      <c r="C84" s="8" t="s">
        <v>108</v>
      </c>
      <c r="D84" s="8" t="s">
        <v>104</v>
      </c>
      <c r="E84" s="10" t="s">
        <v>468</v>
      </c>
      <c r="F84" s="30"/>
      <c r="G84" s="49">
        <f>G85</f>
        <v>1171</v>
      </c>
    </row>
    <row r="85" spans="1:7" ht="63.75">
      <c r="A85" s="9" t="s">
        <v>465</v>
      </c>
      <c r="B85" s="8" t="s">
        <v>160</v>
      </c>
      <c r="C85" s="8" t="s">
        <v>108</v>
      </c>
      <c r="D85" s="8" t="s">
        <v>104</v>
      </c>
      <c r="E85" s="10" t="s">
        <v>470</v>
      </c>
      <c r="F85" s="8" t="s">
        <v>112</v>
      </c>
      <c r="G85" s="49">
        <v>1171</v>
      </c>
    </row>
    <row r="86" spans="1:7" ht="19.5" customHeight="1">
      <c r="A86" s="62" t="s">
        <v>186</v>
      </c>
      <c r="B86" s="30" t="s">
        <v>160</v>
      </c>
      <c r="C86" s="30" t="s">
        <v>108</v>
      </c>
      <c r="D86" s="30" t="s">
        <v>106</v>
      </c>
      <c r="E86" s="30"/>
      <c r="F86" s="30"/>
      <c r="G86" s="46">
        <f>G87</f>
        <v>1379706.6400000001</v>
      </c>
    </row>
    <row r="87" spans="1:7" ht="51">
      <c r="A87" s="9" t="s">
        <v>215</v>
      </c>
      <c r="B87" s="8" t="s">
        <v>160</v>
      </c>
      <c r="C87" s="8" t="s">
        <v>108</v>
      </c>
      <c r="D87" s="8" t="s">
        <v>106</v>
      </c>
      <c r="E87" s="10" t="s">
        <v>6</v>
      </c>
      <c r="F87" s="8"/>
      <c r="G87" s="49">
        <f>G88</f>
        <v>1379706.6400000001</v>
      </c>
    </row>
    <row r="88" spans="1:7" ht="37.5" customHeight="1">
      <c r="A88" s="9" t="s">
        <v>226</v>
      </c>
      <c r="B88" s="8" t="s">
        <v>160</v>
      </c>
      <c r="C88" s="8" t="s">
        <v>108</v>
      </c>
      <c r="D88" s="8" t="s">
        <v>106</v>
      </c>
      <c r="E88" s="10" t="s">
        <v>14</v>
      </c>
      <c r="F88" s="8"/>
      <c r="G88" s="49">
        <f>G89+G93+G95+G97+G99</f>
        <v>1379706.6400000001</v>
      </c>
    </row>
    <row r="89" spans="1:7" ht="26.25" customHeight="1">
      <c r="A89" s="63" t="s">
        <v>187</v>
      </c>
      <c r="B89" s="8" t="s">
        <v>160</v>
      </c>
      <c r="C89" s="8" t="s">
        <v>108</v>
      </c>
      <c r="D89" s="8" t="s">
        <v>106</v>
      </c>
      <c r="E89" s="10" t="s">
        <v>15</v>
      </c>
      <c r="F89" s="8"/>
      <c r="G89" s="49">
        <f>SUM(G90:G92)</f>
        <v>726553.64</v>
      </c>
    </row>
    <row r="90" spans="1:7" ht="76.5" hidden="1">
      <c r="A90" s="82" t="s">
        <v>281</v>
      </c>
      <c r="B90" s="8" t="s">
        <v>160</v>
      </c>
      <c r="C90" s="8" t="s">
        <v>108</v>
      </c>
      <c r="D90" s="8" t="s">
        <v>106</v>
      </c>
      <c r="E90" s="10" t="s">
        <v>282</v>
      </c>
      <c r="F90" s="8" t="s">
        <v>112</v>
      </c>
      <c r="G90" s="77">
        <v>0</v>
      </c>
    </row>
    <row r="91" spans="1:7" ht="51">
      <c r="A91" s="82" t="s">
        <v>283</v>
      </c>
      <c r="B91" s="8" t="s">
        <v>160</v>
      </c>
      <c r="C91" s="8" t="s">
        <v>108</v>
      </c>
      <c r="D91" s="8" t="s">
        <v>106</v>
      </c>
      <c r="E91" s="10" t="s">
        <v>284</v>
      </c>
      <c r="F91" s="8" t="s">
        <v>112</v>
      </c>
      <c r="G91" s="77">
        <v>131496.64</v>
      </c>
    </row>
    <row r="92" spans="1:7" ht="38.25">
      <c r="A92" s="12" t="s">
        <v>188</v>
      </c>
      <c r="B92" s="8" t="s">
        <v>160</v>
      </c>
      <c r="C92" s="8" t="s">
        <v>108</v>
      </c>
      <c r="D92" s="8" t="s">
        <v>106</v>
      </c>
      <c r="E92" s="8" t="s">
        <v>189</v>
      </c>
      <c r="F92" s="8" t="s">
        <v>112</v>
      </c>
      <c r="G92" s="49">
        <v>595057</v>
      </c>
    </row>
    <row r="93" spans="1:7" ht="26.25" customHeight="1">
      <c r="A93" s="63" t="s">
        <v>190</v>
      </c>
      <c r="B93" s="8" t="s">
        <v>160</v>
      </c>
      <c r="C93" s="8" t="s">
        <v>108</v>
      </c>
      <c r="D93" s="8" t="s">
        <v>106</v>
      </c>
      <c r="E93" s="10" t="s">
        <v>21</v>
      </c>
      <c r="F93" s="8"/>
      <c r="G93" s="49">
        <f>SUM(G94:G94)</f>
        <v>33558.3</v>
      </c>
    </row>
    <row r="94" spans="1:7" ht="51">
      <c r="A94" s="12" t="s">
        <v>191</v>
      </c>
      <c r="B94" s="8" t="s">
        <v>160</v>
      </c>
      <c r="C94" s="8" t="s">
        <v>108</v>
      </c>
      <c r="D94" s="8" t="s">
        <v>106</v>
      </c>
      <c r="E94" s="8" t="s">
        <v>192</v>
      </c>
      <c r="F94" s="8" t="s">
        <v>112</v>
      </c>
      <c r="G94" s="49">
        <v>33558.3</v>
      </c>
    </row>
    <row r="95" spans="1:7" ht="26.25" customHeight="1" hidden="1">
      <c r="A95" s="63" t="s">
        <v>193</v>
      </c>
      <c r="B95" s="8" t="s">
        <v>160</v>
      </c>
      <c r="C95" s="8" t="s">
        <v>108</v>
      </c>
      <c r="D95" s="8" t="s">
        <v>106</v>
      </c>
      <c r="E95" s="10" t="s">
        <v>22</v>
      </c>
      <c r="F95" s="8"/>
      <c r="G95" s="49">
        <f>SUM(G96:G96)</f>
        <v>0</v>
      </c>
    </row>
    <row r="96" spans="1:7" ht="38.25" customHeight="1" hidden="1">
      <c r="A96" s="12" t="s">
        <v>194</v>
      </c>
      <c r="B96" s="8" t="s">
        <v>160</v>
      </c>
      <c r="C96" s="8" t="s">
        <v>108</v>
      </c>
      <c r="D96" s="8" t="s">
        <v>106</v>
      </c>
      <c r="E96" s="8" t="s">
        <v>195</v>
      </c>
      <c r="F96" s="8" t="s">
        <v>112</v>
      </c>
      <c r="G96" s="49"/>
    </row>
    <row r="97" spans="1:7" ht="26.25" customHeight="1">
      <c r="A97" s="63" t="s">
        <v>196</v>
      </c>
      <c r="B97" s="8" t="s">
        <v>160</v>
      </c>
      <c r="C97" s="8" t="s">
        <v>108</v>
      </c>
      <c r="D97" s="8" t="s">
        <v>106</v>
      </c>
      <c r="E97" s="10" t="s">
        <v>23</v>
      </c>
      <c r="F97" s="8"/>
      <c r="G97" s="49">
        <f>SUM(G98:G98)</f>
        <v>105775</v>
      </c>
    </row>
    <row r="98" spans="1:7" ht="44.25" customHeight="1">
      <c r="A98" s="12" t="s">
        <v>197</v>
      </c>
      <c r="B98" s="8" t="s">
        <v>160</v>
      </c>
      <c r="C98" s="8" t="s">
        <v>108</v>
      </c>
      <c r="D98" s="8" t="s">
        <v>106</v>
      </c>
      <c r="E98" s="8" t="s">
        <v>198</v>
      </c>
      <c r="F98" s="8" t="s">
        <v>112</v>
      </c>
      <c r="G98" s="49">
        <v>105775</v>
      </c>
    </row>
    <row r="99" spans="1:7" ht="26.25" customHeight="1">
      <c r="A99" s="63" t="s">
        <v>199</v>
      </c>
      <c r="B99" s="8" t="s">
        <v>160</v>
      </c>
      <c r="C99" s="8" t="s">
        <v>108</v>
      </c>
      <c r="D99" s="8" t="s">
        <v>106</v>
      </c>
      <c r="E99" s="10" t="s">
        <v>16</v>
      </c>
      <c r="F99" s="8"/>
      <c r="G99" s="49">
        <f>SUM(G100:G100)</f>
        <v>513819.7</v>
      </c>
    </row>
    <row r="100" spans="1:7" ht="51">
      <c r="A100" s="12" t="s">
        <v>200</v>
      </c>
      <c r="B100" s="8" t="s">
        <v>160</v>
      </c>
      <c r="C100" s="8" t="s">
        <v>108</v>
      </c>
      <c r="D100" s="8" t="s">
        <v>106</v>
      </c>
      <c r="E100" s="8" t="s">
        <v>201</v>
      </c>
      <c r="F100" s="8" t="s">
        <v>112</v>
      </c>
      <c r="G100" s="49">
        <v>513819.7</v>
      </c>
    </row>
    <row r="101" spans="1:7" ht="20.25" customHeight="1">
      <c r="A101" s="62" t="s">
        <v>202</v>
      </c>
      <c r="B101" s="30" t="s">
        <v>160</v>
      </c>
      <c r="C101" s="30" t="s">
        <v>109</v>
      </c>
      <c r="D101" s="30"/>
      <c r="E101" s="30"/>
      <c r="F101" s="30"/>
      <c r="G101" s="46">
        <f>G102</f>
        <v>1484000</v>
      </c>
    </row>
    <row r="102" spans="1:7" ht="22.5" customHeight="1">
      <c r="A102" s="62" t="s">
        <v>203</v>
      </c>
      <c r="B102" s="30" t="s">
        <v>160</v>
      </c>
      <c r="C102" s="30" t="s">
        <v>109</v>
      </c>
      <c r="D102" s="30" t="s">
        <v>104</v>
      </c>
      <c r="E102" s="30"/>
      <c r="F102" s="30"/>
      <c r="G102" s="46">
        <f>G103</f>
        <v>1484000</v>
      </c>
    </row>
    <row r="103" spans="1:7" ht="51">
      <c r="A103" s="9" t="s">
        <v>215</v>
      </c>
      <c r="B103" s="8" t="s">
        <v>160</v>
      </c>
      <c r="C103" s="8" t="s">
        <v>109</v>
      </c>
      <c r="D103" s="8" t="s">
        <v>104</v>
      </c>
      <c r="E103" s="10" t="s">
        <v>6</v>
      </c>
      <c r="F103" s="8"/>
      <c r="G103" s="49">
        <f>G104</f>
        <v>1484000</v>
      </c>
    </row>
    <row r="104" spans="1:7" ht="25.5">
      <c r="A104" s="9" t="s">
        <v>255</v>
      </c>
      <c r="B104" s="8" t="s">
        <v>160</v>
      </c>
      <c r="C104" s="8" t="s">
        <v>109</v>
      </c>
      <c r="D104" s="8" t="s">
        <v>104</v>
      </c>
      <c r="E104" s="10" t="s">
        <v>10</v>
      </c>
      <c r="F104" s="8"/>
      <c r="G104" s="49">
        <f>G105</f>
        <v>1484000</v>
      </c>
    </row>
    <row r="105" spans="1:7" ht="41.25" customHeight="1">
      <c r="A105" s="63" t="s">
        <v>221</v>
      </c>
      <c r="B105" s="8" t="s">
        <v>160</v>
      </c>
      <c r="C105" s="8" t="s">
        <v>109</v>
      </c>
      <c r="D105" s="8" t="s">
        <v>104</v>
      </c>
      <c r="E105" s="10" t="s">
        <v>17</v>
      </c>
      <c r="F105" s="8"/>
      <c r="G105" s="49">
        <f>SUM(G106:G108)</f>
        <v>1484000</v>
      </c>
    </row>
    <row r="106" spans="1:7" ht="84" customHeight="1" hidden="1">
      <c r="A106" s="12" t="s">
        <v>204</v>
      </c>
      <c r="B106" s="8" t="s">
        <v>160</v>
      </c>
      <c r="C106" s="8" t="s">
        <v>109</v>
      </c>
      <c r="D106" s="8" t="s">
        <v>104</v>
      </c>
      <c r="E106" s="8" t="s">
        <v>137</v>
      </c>
      <c r="F106" s="8" t="s">
        <v>111</v>
      </c>
      <c r="G106" s="49"/>
    </row>
    <row r="107" spans="1:7" ht="57" customHeight="1" hidden="1" thickBot="1">
      <c r="A107" s="15" t="s">
        <v>205</v>
      </c>
      <c r="B107" s="16" t="s">
        <v>160</v>
      </c>
      <c r="C107" s="16" t="s">
        <v>109</v>
      </c>
      <c r="D107" s="16" t="s">
        <v>104</v>
      </c>
      <c r="E107" s="16" t="s">
        <v>137</v>
      </c>
      <c r="F107" s="16" t="s">
        <v>112</v>
      </c>
      <c r="G107" s="75"/>
    </row>
    <row r="108" spans="1:7" ht="39" thickBot="1">
      <c r="A108" s="15" t="s">
        <v>254</v>
      </c>
      <c r="B108" s="16" t="s">
        <v>160</v>
      </c>
      <c r="C108" s="16" t="s">
        <v>109</v>
      </c>
      <c r="D108" s="16" t="s">
        <v>104</v>
      </c>
      <c r="E108" s="16" t="s">
        <v>137</v>
      </c>
      <c r="F108" s="16" t="s">
        <v>253</v>
      </c>
      <c r="G108" s="75">
        <v>1484000</v>
      </c>
    </row>
    <row r="111" spans="1:7" ht="12.75">
      <c r="A111" s="1" t="s">
        <v>213</v>
      </c>
      <c r="B111" s="17"/>
      <c r="C111" s="17"/>
      <c r="D111" s="17"/>
      <c r="E111" s="17"/>
      <c r="F111" s="17" t="s">
        <v>211</v>
      </c>
      <c r="G111" s="17"/>
    </row>
    <row r="112" spans="2:7" ht="12.75">
      <c r="B112" s="17"/>
      <c r="C112" s="17"/>
      <c r="D112" s="17"/>
      <c r="E112" s="17"/>
      <c r="F112" s="17"/>
      <c r="G112" s="17"/>
    </row>
    <row r="113" ht="12.75">
      <c r="E113" s="3"/>
    </row>
    <row r="114" ht="12.75">
      <c r="E114" s="3"/>
    </row>
    <row r="116" ht="15" customHeight="1"/>
  </sheetData>
  <sheetProtection/>
  <mergeCells count="14">
    <mergeCell ref="K16:P16"/>
    <mergeCell ref="E14:E15"/>
    <mergeCell ref="F14:F15"/>
    <mergeCell ref="G14:G15"/>
    <mergeCell ref="K14:P14"/>
    <mergeCell ref="K15:P15"/>
    <mergeCell ref="K13:P13"/>
    <mergeCell ref="A10:G10"/>
    <mergeCell ref="A11:G11"/>
    <mergeCell ref="A12:G12"/>
    <mergeCell ref="A14:A15"/>
    <mergeCell ref="B14:B15"/>
    <mergeCell ref="C14:C15"/>
    <mergeCell ref="D14:D15"/>
  </mergeCells>
  <printOptions/>
  <pageMargins left="0.75" right="0.33" top="0.55" bottom="0.4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5"/>
  <sheetViews>
    <sheetView zoomScalePageLayoutView="0" workbookViewId="0" topLeftCell="A96">
      <selection activeCell="A112" sqref="A112"/>
    </sheetView>
  </sheetViews>
  <sheetFormatPr defaultColWidth="9.140625" defaultRowHeight="12.75"/>
  <cols>
    <col min="1" max="1" width="53.8515625" style="1" customWidth="1"/>
    <col min="2" max="2" width="6.28125" style="2" hidden="1" customWidth="1"/>
    <col min="3" max="3" width="5.7109375" style="2" customWidth="1"/>
    <col min="4" max="4" width="4.7109375" style="3" customWidth="1"/>
    <col min="5" max="5" width="12.00390625" style="2" customWidth="1"/>
    <col min="6" max="6" width="4.140625" style="3" customWidth="1"/>
    <col min="7" max="7" width="12.28125" style="2" customWidth="1"/>
    <col min="8" max="16384" width="9.140625" style="2" customWidth="1"/>
  </cols>
  <sheetData>
    <row r="1" ht="12.75">
      <c r="C1" s="2" t="s">
        <v>428</v>
      </c>
    </row>
    <row r="2" ht="12.75">
      <c r="C2" s="52" t="s">
        <v>123</v>
      </c>
    </row>
    <row r="3" spans="3:7" ht="12.75">
      <c r="C3" s="4" t="s">
        <v>214</v>
      </c>
      <c r="D3" s="4"/>
      <c r="E3" s="4"/>
      <c r="F3" s="4"/>
      <c r="G3" s="4"/>
    </row>
    <row r="4" ht="12.75">
      <c r="C4" s="40" t="s">
        <v>464</v>
      </c>
    </row>
    <row r="5" spans="3:7" ht="12.75">
      <c r="C5" s="4" t="s">
        <v>70</v>
      </c>
      <c r="D5" s="4"/>
      <c r="E5" s="4"/>
      <c r="F5" s="4"/>
      <c r="G5" s="4"/>
    </row>
    <row r="6" spans="3:7" ht="12.75">
      <c r="C6" s="4" t="s">
        <v>123</v>
      </c>
      <c r="D6" s="4"/>
      <c r="E6" s="4"/>
      <c r="F6" s="4"/>
      <c r="G6" s="4"/>
    </row>
    <row r="7" spans="3:7" ht="12.75">
      <c r="C7" s="4" t="s">
        <v>214</v>
      </c>
      <c r="D7" s="4"/>
      <c r="E7" s="4"/>
      <c r="F7" s="4"/>
      <c r="G7" s="4"/>
    </row>
    <row r="8" spans="3:7" ht="12.75">
      <c r="C8" s="4" t="s">
        <v>471</v>
      </c>
      <c r="D8" s="4"/>
      <c r="E8" s="4"/>
      <c r="F8" s="4"/>
      <c r="G8" s="4"/>
    </row>
    <row r="10" spans="1:7" ht="12.75">
      <c r="A10" s="134" t="s">
        <v>206</v>
      </c>
      <c r="B10" s="134"/>
      <c r="C10" s="134"/>
      <c r="D10" s="134"/>
      <c r="E10" s="134"/>
      <c r="F10" s="134"/>
      <c r="G10" s="134"/>
    </row>
    <row r="11" spans="1:7" ht="12.75">
      <c r="A11" s="134" t="s">
        <v>207</v>
      </c>
      <c r="B11" s="134"/>
      <c r="C11" s="134"/>
      <c r="D11" s="134"/>
      <c r="E11" s="134"/>
      <c r="F11" s="134"/>
      <c r="G11" s="134"/>
    </row>
    <row r="12" spans="1:7" ht="12.75">
      <c r="A12" s="134" t="s">
        <v>227</v>
      </c>
      <c r="B12" s="134"/>
      <c r="C12" s="134"/>
      <c r="D12" s="134"/>
      <c r="E12" s="134"/>
      <c r="F12" s="134"/>
      <c r="G12" s="134"/>
    </row>
    <row r="13" spans="1:7" ht="12.75">
      <c r="A13" s="135" t="s">
        <v>462</v>
      </c>
      <c r="B13" s="135"/>
      <c r="C13" s="135"/>
      <c r="D13" s="135"/>
      <c r="E13" s="135"/>
      <c r="F13" s="135"/>
      <c r="G13" s="135"/>
    </row>
    <row r="14" spans="4:16" ht="19.5" thickBot="1">
      <c r="D14" s="2"/>
      <c r="F14" s="2"/>
      <c r="G14" s="5" t="s">
        <v>103</v>
      </c>
      <c r="K14" s="133"/>
      <c r="L14" s="133"/>
      <c r="M14" s="133"/>
      <c r="N14" s="133"/>
      <c r="O14" s="133"/>
      <c r="P14" s="133"/>
    </row>
    <row r="15" spans="1:16" ht="12.75" customHeight="1">
      <c r="A15" s="136" t="s">
        <v>154</v>
      </c>
      <c r="B15" s="138" t="s">
        <v>155</v>
      </c>
      <c r="C15" s="138" t="s">
        <v>156</v>
      </c>
      <c r="D15" s="140" t="s">
        <v>116</v>
      </c>
      <c r="E15" s="138" t="s">
        <v>117</v>
      </c>
      <c r="F15" s="140" t="s">
        <v>118</v>
      </c>
      <c r="G15" s="142" t="s">
        <v>157</v>
      </c>
      <c r="K15" s="133"/>
      <c r="L15" s="133"/>
      <c r="M15" s="133"/>
      <c r="N15" s="133"/>
      <c r="O15" s="133"/>
      <c r="P15" s="133"/>
    </row>
    <row r="16" spans="1:16" ht="42.75" customHeight="1" thickBot="1">
      <c r="A16" s="137"/>
      <c r="B16" s="139"/>
      <c r="C16" s="139"/>
      <c r="D16" s="141"/>
      <c r="E16" s="139"/>
      <c r="F16" s="141"/>
      <c r="G16" s="143"/>
      <c r="K16" s="133"/>
      <c r="L16" s="133"/>
      <c r="M16" s="133"/>
      <c r="N16" s="133"/>
      <c r="O16" s="133"/>
      <c r="P16" s="133"/>
    </row>
    <row r="17" spans="1:48" ht="20.25" customHeight="1" thickBot="1">
      <c r="A17" s="65" t="s">
        <v>102</v>
      </c>
      <c r="B17" s="66"/>
      <c r="C17" s="66"/>
      <c r="D17" s="66"/>
      <c r="E17" s="66" t="s">
        <v>159</v>
      </c>
      <c r="F17" s="66"/>
      <c r="G17" s="73">
        <f>G18</f>
        <v>9738223.83</v>
      </c>
      <c r="H17" s="6"/>
      <c r="I17" s="6"/>
      <c r="J17" s="6"/>
      <c r="K17" s="133"/>
      <c r="L17" s="133"/>
      <c r="M17" s="133"/>
      <c r="N17" s="133"/>
      <c r="O17" s="133"/>
      <c r="P17" s="13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10" ht="45" customHeight="1">
      <c r="A18" s="67" t="s">
        <v>223</v>
      </c>
      <c r="B18" s="68" t="s">
        <v>160</v>
      </c>
      <c r="C18" s="69"/>
      <c r="D18" s="69"/>
      <c r="E18" s="69"/>
      <c r="F18" s="69"/>
      <c r="G18" s="74">
        <f>G19+G35+G42+G54+G79+G100</f>
        <v>9738223.83</v>
      </c>
      <c r="J18" s="7"/>
    </row>
    <row r="19" spans="1:7" ht="20.25" customHeight="1">
      <c r="A19" s="62" t="s">
        <v>161</v>
      </c>
      <c r="B19" s="30" t="s">
        <v>160</v>
      </c>
      <c r="C19" s="30" t="s">
        <v>104</v>
      </c>
      <c r="D19" s="30"/>
      <c r="E19" s="30"/>
      <c r="F19" s="30"/>
      <c r="G19" s="46">
        <f>G20+G26</f>
        <v>2654174</v>
      </c>
    </row>
    <row r="20" spans="1:7" ht="27.75" customHeight="1">
      <c r="A20" s="62" t="s">
        <v>162</v>
      </c>
      <c r="B20" s="30" t="s">
        <v>160</v>
      </c>
      <c r="C20" s="30" t="s">
        <v>104</v>
      </c>
      <c r="D20" s="30" t="s">
        <v>105</v>
      </c>
      <c r="E20" s="30"/>
      <c r="F20" s="30"/>
      <c r="G20" s="46">
        <f>G21</f>
        <v>653626</v>
      </c>
    </row>
    <row r="21" spans="1:7" ht="37.5" customHeight="1">
      <c r="A21" s="9" t="s">
        <v>215</v>
      </c>
      <c r="B21" s="8" t="s">
        <v>160</v>
      </c>
      <c r="C21" s="8" t="s">
        <v>104</v>
      </c>
      <c r="D21" s="8" t="s">
        <v>105</v>
      </c>
      <c r="E21" s="8" t="s">
        <v>24</v>
      </c>
      <c r="F21" s="8"/>
      <c r="G21" s="49">
        <f>G22</f>
        <v>653626</v>
      </c>
    </row>
    <row r="22" spans="1:7" ht="37.5" customHeight="1">
      <c r="A22" s="9" t="s">
        <v>217</v>
      </c>
      <c r="B22" s="8" t="s">
        <v>160</v>
      </c>
      <c r="C22" s="8" t="s">
        <v>104</v>
      </c>
      <c r="D22" s="8" t="s">
        <v>105</v>
      </c>
      <c r="E22" s="8" t="s">
        <v>244</v>
      </c>
      <c r="F22" s="8"/>
      <c r="G22" s="49">
        <f>G23</f>
        <v>653626</v>
      </c>
    </row>
    <row r="23" spans="1:7" ht="26.25" customHeight="1">
      <c r="A23" s="11" t="s">
        <v>216</v>
      </c>
      <c r="B23" s="8" t="s">
        <v>160</v>
      </c>
      <c r="C23" s="8" t="s">
        <v>104</v>
      </c>
      <c r="D23" s="8" t="s">
        <v>105</v>
      </c>
      <c r="E23" s="8" t="s">
        <v>37</v>
      </c>
      <c r="F23" s="8"/>
      <c r="G23" s="49">
        <f>SUM(G24:G25)</f>
        <v>653626</v>
      </c>
    </row>
    <row r="24" spans="1:7" ht="63.75">
      <c r="A24" s="63" t="s">
        <v>163</v>
      </c>
      <c r="B24" s="8" t="s">
        <v>160</v>
      </c>
      <c r="C24" s="8" t="s">
        <v>104</v>
      </c>
      <c r="D24" s="8" t="s">
        <v>105</v>
      </c>
      <c r="E24" s="8" t="s">
        <v>142</v>
      </c>
      <c r="F24" s="8" t="s">
        <v>111</v>
      </c>
      <c r="G24" s="49">
        <f>'прил 3'!G23</f>
        <v>653626</v>
      </c>
    </row>
    <row r="25" spans="1:7" ht="38.25" hidden="1">
      <c r="A25" s="63" t="s">
        <v>164</v>
      </c>
      <c r="B25" s="8" t="s">
        <v>160</v>
      </c>
      <c r="C25" s="8" t="s">
        <v>104</v>
      </c>
      <c r="D25" s="8" t="s">
        <v>105</v>
      </c>
      <c r="E25" s="8" t="s">
        <v>142</v>
      </c>
      <c r="F25" s="8" t="s">
        <v>112</v>
      </c>
      <c r="G25" s="49"/>
    </row>
    <row r="26" spans="1:7" s="13" customFormat="1" ht="43.5" customHeight="1">
      <c r="A26" s="62" t="s">
        <v>3</v>
      </c>
      <c r="B26" s="30" t="s">
        <v>160</v>
      </c>
      <c r="C26" s="30" t="s">
        <v>104</v>
      </c>
      <c r="D26" s="30" t="s">
        <v>107</v>
      </c>
      <c r="E26" s="30"/>
      <c r="F26" s="30"/>
      <c r="G26" s="46">
        <f>G29</f>
        <v>2000548</v>
      </c>
    </row>
    <row r="27" spans="1:7" ht="37.5" customHeight="1">
      <c r="A27" s="9" t="s">
        <v>215</v>
      </c>
      <c r="B27" s="8" t="s">
        <v>160</v>
      </c>
      <c r="C27" s="8" t="s">
        <v>104</v>
      </c>
      <c r="D27" s="8" t="s">
        <v>107</v>
      </c>
      <c r="E27" s="8" t="s">
        <v>24</v>
      </c>
      <c r="F27" s="8"/>
      <c r="G27" s="49">
        <f>G29</f>
        <v>2000548</v>
      </c>
    </row>
    <row r="28" spans="1:7" ht="37.5" customHeight="1">
      <c r="A28" s="9" t="s">
        <v>217</v>
      </c>
      <c r="B28" s="8" t="s">
        <v>160</v>
      </c>
      <c r="C28" s="8" t="s">
        <v>104</v>
      </c>
      <c r="D28" s="8" t="s">
        <v>107</v>
      </c>
      <c r="E28" s="8" t="s">
        <v>244</v>
      </c>
      <c r="F28" s="8"/>
      <c r="G28" s="49">
        <f>G29</f>
        <v>2000548</v>
      </c>
    </row>
    <row r="29" spans="1:7" ht="28.5" customHeight="1">
      <c r="A29" s="14" t="s">
        <v>218</v>
      </c>
      <c r="B29" s="8" t="s">
        <v>160</v>
      </c>
      <c r="C29" s="8" t="s">
        <v>104</v>
      </c>
      <c r="D29" s="8" t="s">
        <v>107</v>
      </c>
      <c r="E29" s="8" t="s">
        <v>245</v>
      </c>
      <c r="F29" s="8"/>
      <c r="G29" s="49">
        <f>SUM(G30:G34)</f>
        <v>2000548</v>
      </c>
    </row>
    <row r="30" spans="1:7" ht="63.75">
      <c r="A30" s="63" t="s">
        <v>165</v>
      </c>
      <c r="B30" s="8" t="s">
        <v>160</v>
      </c>
      <c r="C30" s="8" t="s">
        <v>104</v>
      </c>
      <c r="D30" s="8" t="s">
        <v>107</v>
      </c>
      <c r="E30" s="8" t="s">
        <v>145</v>
      </c>
      <c r="F30" s="8" t="s">
        <v>111</v>
      </c>
      <c r="G30" s="49">
        <f>'прил 3'!G29</f>
        <v>915592</v>
      </c>
    </row>
    <row r="31" spans="1:7" ht="51">
      <c r="A31" s="12" t="s">
        <v>460</v>
      </c>
      <c r="B31" s="8"/>
      <c r="C31" s="8" t="s">
        <v>104</v>
      </c>
      <c r="D31" s="8" t="s">
        <v>107</v>
      </c>
      <c r="E31" s="79" t="s">
        <v>461</v>
      </c>
      <c r="F31" s="8" t="s">
        <v>111</v>
      </c>
      <c r="G31" s="49">
        <f>'прил 3'!G30</f>
        <v>38300</v>
      </c>
    </row>
    <row r="32" spans="1:7" ht="51" hidden="1">
      <c r="A32" s="9" t="s">
        <v>291</v>
      </c>
      <c r="B32" s="8"/>
      <c r="C32" s="8" t="s">
        <v>104</v>
      </c>
      <c r="D32" s="8" t="s">
        <v>107</v>
      </c>
      <c r="E32" s="8" t="s">
        <v>292</v>
      </c>
      <c r="F32" s="8" t="s">
        <v>112</v>
      </c>
      <c r="G32" s="49"/>
    </row>
    <row r="33" spans="1:7" ht="38.25">
      <c r="A33" s="63" t="s">
        <v>166</v>
      </c>
      <c r="B33" s="8" t="s">
        <v>160</v>
      </c>
      <c r="C33" s="8" t="s">
        <v>104</v>
      </c>
      <c r="D33" s="8" t="s">
        <v>107</v>
      </c>
      <c r="E33" s="8" t="s">
        <v>145</v>
      </c>
      <c r="F33" s="8" t="s">
        <v>112</v>
      </c>
      <c r="G33" s="49">
        <f>'прил 3'!G32</f>
        <v>1016330</v>
      </c>
    </row>
    <row r="34" spans="1:7" ht="25.5">
      <c r="A34" s="63" t="s">
        <v>152</v>
      </c>
      <c r="B34" s="8" t="s">
        <v>160</v>
      </c>
      <c r="C34" s="8" t="s">
        <v>104</v>
      </c>
      <c r="D34" s="8" t="s">
        <v>107</v>
      </c>
      <c r="E34" s="8" t="s">
        <v>145</v>
      </c>
      <c r="F34" s="8" t="s">
        <v>113</v>
      </c>
      <c r="G34" s="49">
        <f>'прил 3'!G33</f>
        <v>30326</v>
      </c>
    </row>
    <row r="35" spans="1:7" ht="20.25" customHeight="1">
      <c r="A35" s="62" t="s">
        <v>167</v>
      </c>
      <c r="B35" s="30" t="s">
        <v>160</v>
      </c>
      <c r="C35" s="30" t="s">
        <v>105</v>
      </c>
      <c r="D35" s="30"/>
      <c r="E35" s="30"/>
      <c r="F35" s="30"/>
      <c r="G35" s="46">
        <f>G36</f>
        <v>75300</v>
      </c>
    </row>
    <row r="36" spans="1:7" ht="21" customHeight="1">
      <c r="A36" s="62" t="s">
        <v>168</v>
      </c>
      <c r="B36" s="30" t="s">
        <v>160</v>
      </c>
      <c r="C36" s="30" t="s">
        <v>105</v>
      </c>
      <c r="D36" s="30" t="s">
        <v>106</v>
      </c>
      <c r="E36" s="30"/>
      <c r="F36" s="30"/>
      <c r="G36" s="46">
        <f>G37</f>
        <v>75300</v>
      </c>
    </row>
    <row r="37" spans="1:7" ht="37.5" customHeight="1">
      <c r="A37" s="9" t="s">
        <v>215</v>
      </c>
      <c r="B37" s="8" t="s">
        <v>160</v>
      </c>
      <c r="C37" s="8" t="s">
        <v>105</v>
      </c>
      <c r="D37" s="8" t="s">
        <v>106</v>
      </c>
      <c r="E37" s="8" t="s">
        <v>24</v>
      </c>
      <c r="F37" s="8"/>
      <c r="G37" s="49">
        <f>G38</f>
        <v>75300</v>
      </c>
    </row>
    <row r="38" spans="1:7" ht="25.5">
      <c r="A38" s="9" t="s">
        <v>255</v>
      </c>
      <c r="B38" s="8" t="s">
        <v>160</v>
      </c>
      <c r="C38" s="8" t="s">
        <v>105</v>
      </c>
      <c r="D38" s="8" t="s">
        <v>106</v>
      </c>
      <c r="E38" s="8" t="s">
        <v>34</v>
      </c>
      <c r="F38" s="8"/>
      <c r="G38" s="49">
        <f>G39</f>
        <v>75300</v>
      </c>
    </row>
    <row r="39" spans="1:7" ht="41.25" customHeight="1">
      <c r="A39" s="63" t="s">
        <v>219</v>
      </c>
      <c r="B39" s="8" t="s">
        <v>160</v>
      </c>
      <c r="C39" s="8" t="s">
        <v>105</v>
      </c>
      <c r="D39" s="8" t="s">
        <v>106</v>
      </c>
      <c r="E39" s="8" t="s">
        <v>36</v>
      </c>
      <c r="F39" s="8"/>
      <c r="G39" s="49">
        <f>SUM(G40:G41)</f>
        <v>75300</v>
      </c>
    </row>
    <row r="40" spans="1:7" ht="76.5">
      <c r="A40" s="63" t="s">
        <v>208</v>
      </c>
      <c r="B40" s="8" t="s">
        <v>160</v>
      </c>
      <c r="C40" s="8" t="s">
        <v>105</v>
      </c>
      <c r="D40" s="8" t="s">
        <v>106</v>
      </c>
      <c r="E40" s="8" t="s">
        <v>140</v>
      </c>
      <c r="F40" s="8" t="s">
        <v>111</v>
      </c>
      <c r="G40" s="49">
        <f>'прил 3'!G39</f>
        <v>68900</v>
      </c>
    </row>
    <row r="41" spans="1:7" ht="41.25" customHeight="1">
      <c r="A41" s="63" t="s">
        <v>170</v>
      </c>
      <c r="B41" s="8" t="s">
        <v>160</v>
      </c>
      <c r="C41" s="8" t="s">
        <v>105</v>
      </c>
      <c r="D41" s="8" t="s">
        <v>106</v>
      </c>
      <c r="E41" s="8" t="s">
        <v>140</v>
      </c>
      <c r="F41" s="8" t="s">
        <v>112</v>
      </c>
      <c r="G41" s="49">
        <f>'прил 3'!G40</f>
        <v>6400</v>
      </c>
    </row>
    <row r="42" spans="1:7" ht="27.75" customHeight="1" hidden="1">
      <c r="A42" s="62" t="s">
        <v>171</v>
      </c>
      <c r="B42" s="30" t="s">
        <v>160</v>
      </c>
      <c r="C42" s="30" t="s">
        <v>106</v>
      </c>
      <c r="D42" s="30"/>
      <c r="E42" s="30"/>
      <c r="F42" s="30"/>
      <c r="G42" s="46">
        <f>G43</f>
        <v>0</v>
      </c>
    </row>
    <row r="43" spans="1:7" ht="32.25" customHeight="1" hidden="1">
      <c r="A43" s="9" t="s">
        <v>172</v>
      </c>
      <c r="B43" s="30" t="s">
        <v>160</v>
      </c>
      <c r="C43" s="30" t="s">
        <v>106</v>
      </c>
      <c r="D43" s="30" t="s">
        <v>119</v>
      </c>
      <c r="E43" s="30"/>
      <c r="F43" s="30"/>
      <c r="G43" s="46">
        <f>G44+G51</f>
        <v>0</v>
      </c>
    </row>
    <row r="44" spans="1:7" ht="37.5" customHeight="1" hidden="1">
      <c r="A44" s="9" t="s">
        <v>215</v>
      </c>
      <c r="B44" s="8" t="s">
        <v>160</v>
      </c>
      <c r="C44" s="8" t="s">
        <v>106</v>
      </c>
      <c r="D44" s="8" t="s">
        <v>119</v>
      </c>
      <c r="E44" s="8" t="s">
        <v>24</v>
      </c>
      <c r="F44" s="8"/>
      <c r="G44" s="49">
        <f>G45+G48</f>
        <v>0</v>
      </c>
    </row>
    <row r="45" spans="1:7" ht="50.25" customHeight="1" hidden="1">
      <c r="A45" s="9" t="s">
        <v>220</v>
      </c>
      <c r="B45" s="8" t="s">
        <v>160</v>
      </c>
      <c r="C45" s="8" t="s">
        <v>106</v>
      </c>
      <c r="D45" s="8" t="s">
        <v>119</v>
      </c>
      <c r="E45" s="8" t="s">
        <v>39</v>
      </c>
      <c r="F45" s="8"/>
      <c r="G45" s="49">
        <f>G46</f>
        <v>0</v>
      </c>
    </row>
    <row r="46" spans="1:7" ht="51.75" customHeight="1" hidden="1">
      <c r="A46" s="63" t="s">
        <v>225</v>
      </c>
      <c r="B46" s="8" t="s">
        <v>160</v>
      </c>
      <c r="C46" s="8" t="s">
        <v>106</v>
      </c>
      <c r="D46" s="8" t="s">
        <v>119</v>
      </c>
      <c r="E46" s="8" t="s">
        <v>40</v>
      </c>
      <c r="F46" s="8"/>
      <c r="G46" s="49">
        <f>SUM(G47:G47)</f>
        <v>0</v>
      </c>
    </row>
    <row r="47" spans="1:7" ht="38.25" hidden="1">
      <c r="A47" s="63" t="s">
        <v>173</v>
      </c>
      <c r="B47" s="8" t="s">
        <v>160</v>
      </c>
      <c r="C47" s="8" t="s">
        <v>106</v>
      </c>
      <c r="D47" s="8" t="s">
        <v>119</v>
      </c>
      <c r="E47" s="8" t="s">
        <v>135</v>
      </c>
      <c r="F47" s="8" t="s">
        <v>112</v>
      </c>
      <c r="G47" s="49">
        <f>'прил 3'!G46</f>
        <v>0</v>
      </c>
    </row>
    <row r="48" spans="1:7" ht="38.25" hidden="1">
      <c r="A48" s="9" t="s">
        <v>217</v>
      </c>
      <c r="B48" s="8"/>
      <c r="C48" s="8" t="s">
        <v>106</v>
      </c>
      <c r="D48" s="8" t="s">
        <v>263</v>
      </c>
      <c r="E48" s="8" t="s">
        <v>293</v>
      </c>
      <c r="F48" s="8"/>
      <c r="G48" s="49">
        <f>G49</f>
        <v>0</v>
      </c>
    </row>
    <row r="49" spans="1:7" ht="38.25" hidden="1">
      <c r="A49" s="9" t="s">
        <v>264</v>
      </c>
      <c r="B49" s="8"/>
      <c r="C49" s="8" t="s">
        <v>106</v>
      </c>
      <c r="D49" s="8" t="s">
        <v>263</v>
      </c>
      <c r="E49" s="8" t="s">
        <v>294</v>
      </c>
      <c r="F49" s="8"/>
      <c r="G49" s="49">
        <f>G50</f>
        <v>0</v>
      </c>
    </row>
    <row r="50" spans="1:7" ht="51" hidden="1">
      <c r="A50" s="12" t="s">
        <v>266</v>
      </c>
      <c r="B50" s="8"/>
      <c r="C50" s="8" t="s">
        <v>106</v>
      </c>
      <c r="D50" s="8" t="s">
        <v>263</v>
      </c>
      <c r="E50" s="8" t="s">
        <v>267</v>
      </c>
      <c r="F50" s="8" t="s">
        <v>112</v>
      </c>
      <c r="G50" s="49">
        <f>'прил 3'!G51</f>
        <v>0</v>
      </c>
    </row>
    <row r="51" spans="1:7" ht="38.25" hidden="1">
      <c r="A51" s="9" t="s">
        <v>285</v>
      </c>
      <c r="B51" s="8"/>
      <c r="C51" s="8" t="s">
        <v>106</v>
      </c>
      <c r="D51" s="8" t="s">
        <v>263</v>
      </c>
      <c r="E51" s="8" t="s">
        <v>288</v>
      </c>
      <c r="F51" s="8"/>
      <c r="G51" s="49">
        <f>G52</f>
        <v>0</v>
      </c>
    </row>
    <row r="52" spans="1:7" ht="51" hidden="1">
      <c r="A52" s="9" t="s">
        <v>286</v>
      </c>
      <c r="B52" s="8"/>
      <c r="C52" s="8" t="s">
        <v>106</v>
      </c>
      <c r="D52" s="8" t="s">
        <v>263</v>
      </c>
      <c r="E52" s="8" t="s">
        <v>289</v>
      </c>
      <c r="F52" s="8"/>
      <c r="G52" s="49">
        <f>G53</f>
        <v>0</v>
      </c>
    </row>
    <row r="53" spans="1:7" ht="38.25" hidden="1">
      <c r="A53" s="9" t="s">
        <v>287</v>
      </c>
      <c r="B53" s="8"/>
      <c r="C53" s="8" t="s">
        <v>106</v>
      </c>
      <c r="D53" s="8" t="s">
        <v>263</v>
      </c>
      <c r="E53" s="8" t="s">
        <v>290</v>
      </c>
      <c r="F53" s="8" t="s">
        <v>112</v>
      </c>
      <c r="G53" s="49">
        <f>'прил 3'!G54</f>
        <v>0</v>
      </c>
    </row>
    <row r="54" spans="1:7" ht="20.25" customHeight="1">
      <c r="A54" s="62" t="s">
        <v>175</v>
      </c>
      <c r="B54" s="30" t="s">
        <v>160</v>
      </c>
      <c r="C54" s="30" t="s">
        <v>107</v>
      </c>
      <c r="D54" s="30"/>
      <c r="E54" s="30"/>
      <c r="F54" s="30"/>
      <c r="G54" s="46">
        <f>G55+G65</f>
        <v>4143872.19</v>
      </c>
    </row>
    <row r="55" spans="1:7" ht="20.25" customHeight="1">
      <c r="A55" s="62" t="s">
        <v>176</v>
      </c>
      <c r="B55" s="30" t="s">
        <v>160</v>
      </c>
      <c r="C55" s="30" t="s">
        <v>107</v>
      </c>
      <c r="D55" s="30" t="s">
        <v>119</v>
      </c>
      <c r="E55" s="30"/>
      <c r="F55" s="30"/>
      <c r="G55" s="46">
        <f>G56</f>
        <v>3684118.01</v>
      </c>
    </row>
    <row r="56" spans="1:7" ht="37.5" customHeight="1">
      <c r="A56" s="9" t="s">
        <v>215</v>
      </c>
      <c r="B56" s="8" t="s">
        <v>160</v>
      </c>
      <c r="C56" s="8" t="s">
        <v>107</v>
      </c>
      <c r="D56" s="8" t="s">
        <v>119</v>
      </c>
      <c r="E56" s="8" t="s">
        <v>24</v>
      </c>
      <c r="F56" s="8"/>
      <c r="G56" s="49">
        <f>G62+G57</f>
        <v>3684118.01</v>
      </c>
    </row>
    <row r="57" spans="1:7" ht="12.75">
      <c r="A57" s="9" t="s">
        <v>177</v>
      </c>
      <c r="B57" s="8"/>
      <c r="C57" s="8" t="s">
        <v>107</v>
      </c>
      <c r="D57" s="8" t="s">
        <v>119</v>
      </c>
      <c r="E57" s="8" t="s">
        <v>241</v>
      </c>
      <c r="F57" s="8"/>
      <c r="G57" s="49">
        <f>G58</f>
        <v>2649888</v>
      </c>
    </row>
    <row r="58" spans="1:7" ht="25.5">
      <c r="A58" s="63" t="s">
        <v>178</v>
      </c>
      <c r="B58" s="8"/>
      <c r="C58" s="8" t="s">
        <v>107</v>
      </c>
      <c r="D58" s="8" t="s">
        <v>119</v>
      </c>
      <c r="E58" s="8" t="s">
        <v>33</v>
      </c>
      <c r="F58" s="8"/>
      <c r="G58" s="49">
        <f>G61+G59+G60</f>
        <v>2649888</v>
      </c>
    </row>
    <row r="59" spans="1:7" ht="89.25" hidden="1">
      <c r="A59" s="63" t="s">
        <v>268</v>
      </c>
      <c r="B59" s="8"/>
      <c r="C59" s="8" t="s">
        <v>107</v>
      </c>
      <c r="D59" s="8" t="s">
        <v>119</v>
      </c>
      <c r="E59" s="8" t="s">
        <v>295</v>
      </c>
      <c r="F59" s="8" t="s">
        <v>112</v>
      </c>
      <c r="G59" s="49">
        <f>'прил 3'!G60</f>
        <v>0</v>
      </c>
    </row>
    <row r="60" spans="1:7" ht="89.25">
      <c r="A60" s="63" t="s">
        <v>269</v>
      </c>
      <c r="B60" s="8"/>
      <c r="C60" s="8" t="s">
        <v>107</v>
      </c>
      <c r="D60" s="8" t="s">
        <v>119</v>
      </c>
      <c r="E60" s="8" t="s">
        <v>296</v>
      </c>
      <c r="F60" s="8" t="s">
        <v>112</v>
      </c>
      <c r="G60" s="49">
        <f>'прил 3'!G61</f>
        <v>2649888</v>
      </c>
    </row>
    <row r="61" spans="1:7" ht="38.25" hidden="1">
      <c r="A61" s="63" t="s">
        <v>179</v>
      </c>
      <c r="B61" s="8"/>
      <c r="C61" s="8" t="s">
        <v>107</v>
      </c>
      <c r="D61" s="8" t="s">
        <v>119</v>
      </c>
      <c r="E61" s="8" t="s">
        <v>242</v>
      </c>
      <c r="F61" s="8" t="s">
        <v>112</v>
      </c>
      <c r="G61" s="49">
        <f>'прил 3'!G62</f>
        <v>0</v>
      </c>
    </row>
    <row r="62" spans="1:7" ht="25.5" customHeight="1">
      <c r="A62" s="9" t="s">
        <v>255</v>
      </c>
      <c r="B62" s="8" t="s">
        <v>160</v>
      </c>
      <c r="C62" s="8" t="s">
        <v>107</v>
      </c>
      <c r="D62" s="8" t="s">
        <v>119</v>
      </c>
      <c r="E62" s="8" t="s">
        <v>34</v>
      </c>
      <c r="F62" s="8"/>
      <c r="G62" s="49">
        <f>G63</f>
        <v>1034230.01</v>
      </c>
    </row>
    <row r="63" spans="1:7" ht="63.75">
      <c r="A63" s="63" t="s">
        <v>256</v>
      </c>
      <c r="B63" s="8" t="s">
        <v>160</v>
      </c>
      <c r="C63" s="8" t="s">
        <v>107</v>
      </c>
      <c r="D63" s="8" t="s">
        <v>119</v>
      </c>
      <c r="E63" s="8" t="s">
        <v>250</v>
      </c>
      <c r="F63" s="8"/>
      <c r="G63" s="49">
        <f>SUM(G64:G64)</f>
        <v>1034230.01</v>
      </c>
    </row>
    <row r="64" spans="1:7" ht="38.25">
      <c r="A64" s="12" t="s">
        <v>179</v>
      </c>
      <c r="B64" s="8" t="s">
        <v>160</v>
      </c>
      <c r="C64" s="8" t="s">
        <v>107</v>
      </c>
      <c r="D64" s="8" t="s">
        <v>119</v>
      </c>
      <c r="E64" s="8" t="s">
        <v>251</v>
      </c>
      <c r="F64" s="8" t="s">
        <v>112</v>
      </c>
      <c r="G64" s="49">
        <f>'прил 3'!G65</f>
        <v>1034230.01</v>
      </c>
    </row>
    <row r="65" spans="1:7" ht="21" customHeight="1">
      <c r="A65" s="62" t="s">
        <v>181</v>
      </c>
      <c r="B65" s="30" t="s">
        <v>160</v>
      </c>
      <c r="C65" s="30" t="s">
        <v>107</v>
      </c>
      <c r="D65" s="30" t="s">
        <v>182</v>
      </c>
      <c r="E65" s="30"/>
      <c r="F65" s="30"/>
      <c r="G65" s="46">
        <f>G66+G71</f>
        <v>459754.18</v>
      </c>
    </row>
    <row r="66" spans="1:7" ht="37.5" customHeight="1">
      <c r="A66" s="9" t="s">
        <v>215</v>
      </c>
      <c r="B66" s="8" t="s">
        <v>160</v>
      </c>
      <c r="C66" s="8" t="s">
        <v>107</v>
      </c>
      <c r="D66" s="8" t="s">
        <v>182</v>
      </c>
      <c r="E66" s="8" t="s">
        <v>24</v>
      </c>
      <c r="F66" s="8"/>
      <c r="G66" s="49">
        <f>G67+G73</f>
        <v>459754.18</v>
      </c>
    </row>
    <row r="67" spans="1:7" ht="25.5" customHeight="1">
      <c r="A67" s="9" t="s">
        <v>177</v>
      </c>
      <c r="B67" s="8" t="s">
        <v>160</v>
      </c>
      <c r="C67" s="8" t="s">
        <v>107</v>
      </c>
      <c r="D67" s="8" t="s">
        <v>182</v>
      </c>
      <c r="E67" s="8" t="s">
        <v>241</v>
      </c>
      <c r="F67" s="8"/>
      <c r="G67" s="49">
        <f>G68</f>
        <v>56900.18000000001</v>
      </c>
    </row>
    <row r="68" spans="1:7" ht="28.5" customHeight="1">
      <c r="A68" s="63" t="s">
        <v>183</v>
      </c>
      <c r="B68" s="8" t="s">
        <v>160</v>
      </c>
      <c r="C68" s="8" t="s">
        <v>107</v>
      </c>
      <c r="D68" s="8" t="s">
        <v>182</v>
      </c>
      <c r="E68" s="8" t="s">
        <v>44</v>
      </c>
      <c r="F68" s="8"/>
      <c r="G68" s="49">
        <f>G69+G70</f>
        <v>56900.18000000001</v>
      </c>
    </row>
    <row r="69" spans="1:7" ht="28.5" customHeight="1">
      <c r="A69" s="12" t="s">
        <v>258</v>
      </c>
      <c r="B69" s="8"/>
      <c r="C69" s="8" t="s">
        <v>107</v>
      </c>
      <c r="D69" s="8" t="s">
        <v>182</v>
      </c>
      <c r="E69" s="8" t="s">
        <v>259</v>
      </c>
      <c r="F69" s="8" t="s">
        <v>112</v>
      </c>
      <c r="G69" s="49">
        <f>'прил 3'!G70</f>
        <v>8425.2</v>
      </c>
    </row>
    <row r="70" spans="1:7" ht="38.25">
      <c r="A70" s="63" t="s">
        <v>184</v>
      </c>
      <c r="B70" s="8" t="s">
        <v>160</v>
      </c>
      <c r="C70" s="8" t="s">
        <v>107</v>
      </c>
      <c r="D70" s="8" t="s">
        <v>182</v>
      </c>
      <c r="E70" s="8" t="s">
        <v>272</v>
      </c>
      <c r="F70" s="8" t="s">
        <v>112</v>
      </c>
      <c r="G70" s="49">
        <f>'прил 3'!G71</f>
        <v>48474.98</v>
      </c>
    </row>
    <row r="71" spans="1:7" ht="28.5" customHeight="1" hidden="1">
      <c r="A71" s="63" t="s">
        <v>42</v>
      </c>
      <c r="B71" s="8" t="s">
        <v>160</v>
      </c>
      <c r="C71" s="8" t="s">
        <v>107</v>
      </c>
      <c r="D71" s="8" t="s">
        <v>182</v>
      </c>
      <c r="E71" s="8" t="s">
        <v>45</v>
      </c>
      <c r="F71" s="8"/>
      <c r="G71" s="49">
        <f>SUM(G72:G72)</f>
        <v>0</v>
      </c>
    </row>
    <row r="72" spans="1:7" ht="38.25" hidden="1">
      <c r="A72" s="63" t="s">
        <v>43</v>
      </c>
      <c r="B72" s="8" t="s">
        <v>160</v>
      </c>
      <c r="C72" s="8" t="s">
        <v>107</v>
      </c>
      <c r="D72" s="8" t="s">
        <v>182</v>
      </c>
      <c r="E72" s="8" t="s">
        <v>246</v>
      </c>
      <c r="F72" s="8" t="s">
        <v>112</v>
      </c>
      <c r="G72" s="49">
        <v>0</v>
      </c>
    </row>
    <row r="73" spans="1:7" ht="25.5">
      <c r="A73" s="12" t="s">
        <v>273</v>
      </c>
      <c r="B73" s="8"/>
      <c r="C73" s="8" t="s">
        <v>107</v>
      </c>
      <c r="D73" s="8" t="s">
        <v>182</v>
      </c>
      <c r="E73" s="8" t="s">
        <v>274</v>
      </c>
      <c r="F73" s="8"/>
      <c r="G73" s="49">
        <f>G74+G77</f>
        <v>402854</v>
      </c>
    </row>
    <row r="74" spans="1:7" ht="38.25">
      <c r="A74" s="12" t="s">
        <v>275</v>
      </c>
      <c r="B74" s="8"/>
      <c r="C74" s="8" t="s">
        <v>107</v>
      </c>
      <c r="D74" s="8" t="s">
        <v>182</v>
      </c>
      <c r="E74" s="8" t="s">
        <v>276</v>
      </c>
      <c r="F74" s="8"/>
      <c r="G74" s="49">
        <f>G75+G76</f>
        <v>24500</v>
      </c>
    </row>
    <row r="75" spans="1:7" ht="38.25">
      <c r="A75" s="12" t="s">
        <v>277</v>
      </c>
      <c r="B75" s="8"/>
      <c r="C75" s="8" t="s">
        <v>107</v>
      </c>
      <c r="D75" s="8" t="s">
        <v>182</v>
      </c>
      <c r="E75" s="8" t="s">
        <v>278</v>
      </c>
      <c r="F75" s="8" t="s">
        <v>112</v>
      </c>
      <c r="G75" s="49">
        <f>'прил 3'!G76</f>
        <v>24500</v>
      </c>
    </row>
    <row r="76" spans="1:7" ht="38.25" hidden="1">
      <c r="A76" s="12" t="s">
        <v>280</v>
      </c>
      <c r="B76" s="8"/>
      <c r="C76" s="8" t="s">
        <v>107</v>
      </c>
      <c r="D76" s="8" t="s">
        <v>182</v>
      </c>
      <c r="E76" s="8" t="s">
        <v>278</v>
      </c>
      <c r="F76" s="8" t="s">
        <v>279</v>
      </c>
      <c r="G76" s="49">
        <f>'прил 3'!G77</f>
        <v>0</v>
      </c>
    </row>
    <row r="77" spans="1:7" ht="25.5">
      <c r="A77" s="9" t="s">
        <v>456</v>
      </c>
      <c r="B77" s="8"/>
      <c r="C77" s="8" t="s">
        <v>107</v>
      </c>
      <c r="D77" s="8" t="s">
        <v>182</v>
      </c>
      <c r="E77" s="8" t="s">
        <v>458</v>
      </c>
      <c r="F77" s="8"/>
      <c r="G77" s="49">
        <f>G78</f>
        <v>378354</v>
      </c>
    </row>
    <row r="78" spans="1:7" ht="38.25">
      <c r="A78" s="9" t="s">
        <v>457</v>
      </c>
      <c r="B78" s="8"/>
      <c r="C78" s="8" t="s">
        <v>107</v>
      </c>
      <c r="D78" s="8" t="s">
        <v>182</v>
      </c>
      <c r="E78" s="8" t="s">
        <v>459</v>
      </c>
      <c r="F78" s="8" t="s">
        <v>112</v>
      </c>
      <c r="G78" s="49">
        <f>'прил 3'!G79</f>
        <v>378354</v>
      </c>
    </row>
    <row r="79" spans="1:7" ht="20.25" customHeight="1">
      <c r="A79" s="62" t="s">
        <v>185</v>
      </c>
      <c r="B79" s="30" t="s">
        <v>160</v>
      </c>
      <c r="C79" s="30" t="s">
        <v>108</v>
      </c>
      <c r="D79" s="30"/>
      <c r="E79" s="30"/>
      <c r="F79" s="30"/>
      <c r="G79" s="46">
        <f>G85+G80</f>
        <v>1380877.6400000001</v>
      </c>
    </row>
    <row r="80" spans="1:7" ht="12.75">
      <c r="A80" s="62" t="s">
        <v>466</v>
      </c>
      <c r="B80" s="30"/>
      <c r="C80" s="30" t="s">
        <v>108</v>
      </c>
      <c r="D80" s="30" t="s">
        <v>104</v>
      </c>
      <c r="E80" s="30"/>
      <c r="F80" s="30"/>
      <c r="G80" s="46">
        <f>G81</f>
        <v>1171</v>
      </c>
    </row>
    <row r="81" spans="1:7" ht="38.25">
      <c r="A81" s="9" t="s">
        <v>215</v>
      </c>
      <c r="B81" s="30"/>
      <c r="C81" s="8" t="s">
        <v>108</v>
      </c>
      <c r="D81" s="8" t="s">
        <v>104</v>
      </c>
      <c r="E81" s="10" t="s">
        <v>6</v>
      </c>
      <c r="F81" s="30"/>
      <c r="G81" s="49">
        <f>G82</f>
        <v>1171</v>
      </c>
    </row>
    <row r="82" spans="1:7" ht="38.25">
      <c r="A82" s="9" t="s">
        <v>226</v>
      </c>
      <c r="B82" s="30"/>
      <c r="C82" s="8" t="s">
        <v>108</v>
      </c>
      <c r="D82" s="8" t="s">
        <v>104</v>
      </c>
      <c r="E82" s="10" t="s">
        <v>469</v>
      </c>
      <c r="F82" s="30"/>
      <c r="G82" s="49">
        <f>G83</f>
        <v>1171</v>
      </c>
    </row>
    <row r="83" spans="1:7" ht="25.5">
      <c r="A83" s="80" t="s">
        <v>467</v>
      </c>
      <c r="B83" s="30"/>
      <c r="C83" s="8" t="s">
        <v>108</v>
      </c>
      <c r="D83" s="8" t="s">
        <v>104</v>
      </c>
      <c r="E83" s="10" t="s">
        <v>468</v>
      </c>
      <c r="F83" s="30"/>
      <c r="G83" s="49">
        <f>G84</f>
        <v>1171</v>
      </c>
    </row>
    <row r="84" spans="1:7" ht="51">
      <c r="A84" s="9" t="s">
        <v>465</v>
      </c>
      <c r="B84" s="30"/>
      <c r="C84" s="8" t="s">
        <v>108</v>
      </c>
      <c r="D84" s="8" t="s">
        <v>104</v>
      </c>
      <c r="E84" s="10" t="s">
        <v>470</v>
      </c>
      <c r="F84" s="8" t="s">
        <v>112</v>
      </c>
      <c r="G84" s="49">
        <f>'прил 3'!G85</f>
        <v>1171</v>
      </c>
    </row>
    <row r="85" spans="1:7" ht="21" customHeight="1">
      <c r="A85" s="62" t="s">
        <v>186</v>
      </c>
      <c r="B85" s="30" t="s">
        <v>160</v>
      </c>
      <c r="C85" s="30" t="s">
        <v>108</v>
      </c>
      <c r="D85" s="30" t="s">
        <v>106</v>
      </c>
      <c r="E85" s="30"/>
      <c r="F85" s="30"/>
      <c r="G85" s="46">
        <f>G86</f>
        <v>1379706.6400000001</v>
      </c>
    </row>
    <row r="86" spans="1:7" ht="37.5" customHeight="1">
      <c r="A86" s="9" t="s">
        <v>215</v>
      </c>
      <c r="B86" s="8" t="s">
        <v>160</v>
      </c>
      <c r="C86" s="8" t="s">
        <v>108</v>
      </c>
      <c r="D86" s="8" t="s">
        <v>106</v>
      </c>
      <c r="E86" s="8" t="s">
        <v>24</v>
      </c>
      <c r="F86" s="8"/>
      <c r="G86" s="49">
        <f>G87</f>
        <v>1379706.6400000001</v>
      </c>
    </row>
    <row r="87" spans="1:7" ht="37.5" customHeight="1">
      <c r="A87" s="9" t="s">
        <v>226</v>
      </c>
      <c r="B87" s="8" t="s">
        <v>160</v>
      </c>
      <c r="C87" s="8" t="s">
        <v>108</v>
      </c>
      <c r="D87" s="8" t="s">
        <v>106</v>
      </c>
      <c r="E87" s="8" t="s">
        <v>25</v>
      </c>
      <c r="F87" s="8"/>
      <c r="G87" s="49">
        <f>G88+G94+G96+G98+G92</f>
        <v>1379706.6400000001</v>
      </c>
    </row>
    <row r="88" spans="1:7" ht="26.25" customHeight="1">
      <c r="A88" s="63" t="s">
        <v>187</v>
      </c>
      <c r="B88" s="8" t="s">
        <v>160</v>
      </c>
      <c r="C88" s="8" t="s">
        <v>108</v>
      </c>
      <c r="D88" s="8" t="s">
        <v>106</v>
      </c>
      <c r="E88" s="8" t="s">
        <v>26</v>
      </c>
      <c r="F88" s="8"/>
      <c r="G88" s="49">
        <f>SUM(G89:G91)</f>
        <v>726553.64</v>
      </c>
    </row>
    <row r="89" spans="1:7" ht="63.75" hidden="1">
      <c r="A89" s="82" t="s">
        <v>281</v>
      </c>
      <c r="B89" s="8"/>
      <c r="C89" s="8" t="s">
        <v>108</v>
      </c>
      <c r="D89" s="8" t="s">
        <v>106</v>
      </c>
      <c r="E89" s="8" t="s">
        <v>298</v>
      </c>
      <c r="F89" s="8" t="s">
        <v>112</v>
      </c>
      <c r="G89" s="49">
        <f>'прил 3'!G90</f>
        <v>0</v>
      </c>
    </row>
    <row r="90" spans="1:7" ht="38.25">
      <c r="A90" s="82" t="s">
        <v>283</v>
      </c>
      <c r="B90" s="8"/>
      <c r="C90" s="8" t="s">
        <v>108</v>
      </c>
      <c r="D90" s="8" t="s">
        <v>106</v>
      </c>
      <c r="E90" s="8" t="s">
        <v>297</v>
      </c>
      <c r="F90" s="8" t="s">
        <v>112</v>
      </c>
      <c r="G90" s="49">
        <f>'прил 3'!G91</f>
        <v>131496.64</v>
      </c>
    </row>
    <row r="91" spans="1:7" ht="38.25">
      <c r="A91" s="63" t="s">
        <v>188</v>
      </c>
      <c r="B91" s="8" t="s">
        <v>160</v>
      </c>
      <c r="C91" s="8" t="s">
        <v>108</v>
      </c>
      <c r="D91" s="8" t="s">
        <v>106</v>
      </c>
      <c r="E91" s="8" t="s">
        <v>125</v>
      </c>
      <c r="F91" s="8" t="s">
        <v>112</v>
      </c>
      <c r="G91" s="49">
        <f>'прил 3'!G92</f>
        <v>595057</v>
      </c>
    </row>
    <row r="92" spans="1:7" ht="26.25" customHeight="1">
      <c r="A92" s="63" t="s">
        <v>190</v>
      </c>
      <c r="B92" s="8" t="s">
        <v>160</v>
      </c>
      <c r="C92" s="8" t="s">
        <v>108</v>
      </c>
      <c r="D92" s="8" t="s">
        <v>106</v>
      </c>
      <c r="E92" s="8" t="s">
        <v>27</v>
      </c>
      <c r="F92" s="8"/>
      <c r="G92" s="49">
        <f>SUM(G93:G93)</f>
        <v>33558.3</v>
      </c>
    </row>
    <row r="93" spans="1:7" ht="51">
      <c r="A93" s="63" t="s">
        <v>191</v>
      </c>
      <c r="B93" s="8" t="s">
        <v>160</v>
      </c>
      <c r="C93" s="8" t="s">
        <v>108</v>
      </c>
      <c r="D93" s="8" t="s">
        <v>106</v>
      </c>
      <c r="E93" s="8" t="s">
        <v>192</v>
      </c>
      <c r="F93" s="8" t="s">
        <v>112</v>
      </c>
      <c r="G93" s="49">
        <f>'прил 3'!G94</f>
        <v>33558.3</v>
      </c>
    </row>
    <row r="94" spans="1:7" ht="20.25" customHeight="1" hidden="1">
      <c r="A94" s="63" t="s">
        <v>193</v>
      </c>
      <c r="B94" s="8" t="s">
        <v>160</v>
      </c>
      <c r="C94" s="8" t="s">
        <v>108</v>
      </c>
      <c r="D94" s="8" t="s">
        <v>106</v>
      </c>
      <c r="E94" s="8" t="s">
        <v>29</v>
      </c>
      <c r="F94" s="8"/>
      <c r="G94" s="49">
        <f>SUM(G95:G95)</f>
        <v>0</v>
      </c>
    </row>
    <row r="95" spans="1:7" ht="38.25" customHeight="1" hidden="1">
      <c r="A95" s="63" t="s">
        <v>194</v>
      </c>
      <c r="B95" s="8" t="s">
        <v>160</v>
      </c>
      <c r="C95" s="8" t="s">
        <v>108</v>
      </c>
      <c r="D95" s="8" t="s">
        <v>106</v>
      </c>
      <c r="E95" s="8" t="s">
        <v>195</v>
      </c>
      <c r="F95" s="8" t="s">
        <v>112</v>
      </c>
      <c r="G95" s="49">
        <f>'прил 3'!G96</f>
        <v>0</v>
      </c>
    </row>
    <row r="96" spans="1:7" ht="26.25" customHeight="1">
      <c r="A96" s="63" t="s">
        <v>196</v>
      </c>
      <c r="B96" s="8" t="s">
        <v>160</v>
      </c>
      <c r="C96" s="8" t="s">
        <v>108</v>
      </c>
      <c r="D96" s="8" t="s">
        <v>106</v>
      </c>
      <c r="E96" s="8" t="s">
        <v>30</v>
      </c>
      <c r="F96" s="8"/>
      <c r="G96" s="49">
        <f>SUM(G97:G97)</f>
        <v>105775</v>
      </c>
    </row>
    <row r="97" spans="1:7" ht="38.25">
      <c r="A97" s="63" t="s">
        <v>197</v>
      </c>
      <c r="B97" s="8" t="s">
        <v>160</v>
      </c>
      <c r="C97" s="8" t="s">
        <v>108</v>
      </c>
      <c r="D97" s="8" t="s">
        <v>106</v>
      </c>
      <c r="E97" s="8" t="s">
        <v>243</v>
      </c>
      <c r="F97" s="8" t="s">
        <v>112</v>
      </c>
      <c r="G97" s="49">
        <f>'прил 3'!G98</f>
        <v>105775</v>
      </c>
    </row>
    <row r="98" spans="1:7" ht="26.25" customHeight="1">
      <c r="A98" s="63" t="s">
        <v>199</v>
      </c>
      <c r="B98" s="8" t="s">
        <v>160</v>
      </c>
      <c r="C98" s="8" t="s">
        <v>108</v>
      </c>
      <c r="D98" s="8" t="s">
        <v>106</v>
      </c>
      <c r="E98" s="8" t="s">
        <v>31</v>
      </c>
      <c r="F98" s="8"/>
      <c r="G98" s="49">
        <f>SUM(G99:G99)</f>
        <v>513819.7</v>
      </c>
    </row>
    <row r="99" spans="1:7" ht="45.75" customHeight="1">
      <c r="A99" s="63" t="s">
        <v>200</v>
      </c>
      <c r="B99" s="8" t="s">
        <v>160</v>
      </c>
      <c r="C99" s="8" t="s">
        <v>108</v>
      </c>
      <c r="D99" s="8" t="s">
        <v>106</v>
      </c>
      <c r="E99" s="8" t="s">
        <v>131</v>
      </c>
      <c r="F99" s="8" t="s">
        <v>112</v>
      </c>
      <c r="G99" s="49">
        <f>'прил 3'!G100</f>
        <v>513819.7</v>
      </c>
    </row>
    <row r="100" spans="1:7" ht="20.25" customHeight="1">
      <c r="A100" s="62" t="s">
        <v>202</v>
      </c>
      <c r="B100" s="30" t="s">
        <v>160</v>
      </c>
      <c r="C100" s="30" t="s">
        <v>109</v>
      </c>
      <c r="D100" s="30"/>
      <c r="E100" s="30"/>
      <c r="F100" s="30"/>
      <c r="G100" s="46">
        <f>G101</f>
        <v>1484000</v>
      </c>
    </row>
    <row r="101" spans="1:7" ht="19.5" customHeight="1">
      <c r="A101" s="62" t="s">
        <v>203</v>
      </c>
      <c r="B101" s="30" t="s">
        <v>160</v>
      </c>
      <c r="C101" s="30" t="s">
        <v>109</v>
      </c>
      <c r="D101" s="30" t="s">
        <v>104</v>
      </c>
      <c r="E101" s="30"/>
      <c r="F101" s="30"/>
      <c r="G101" s="46">
        <f>G102</f>
        <v>1484000</v>
      </c>
    </row>
    <row r="102" spans="1:7" ht="37.5" customHeight="1">
      <c r="A102" s="9" t="s">
        <v>215</v>
      </c>
      <c r="B102" s="8" t="s">
        <v>160</v>
      </c>
      <c r="C102" s="8" t="s">
        <v>109</v>
      </c>
      <c r="D102" s="8" t="s">
        <v>104</v>
      </c>
      <c r="E102" s="8" t="s">
        <v>24</v>
      </c>
      <c r="F102" s="8"/>
      <c r="G102" s="49">
        <f>G103</f>
        <v>1484000</v>
      </c>
    </row>
    <row r="103" spans="1:7" ht="25.5">
      <c r="A103" s="9" t="s">
        <v>255</v>
      </c>
      <c r="B103" s="8" t="s">
        <v>160</v>
      </c>
      <c r="C103" s="8" t="s">
        <v>109</v>
      </c>
      <c r="D103" s="8" t="s">
        <v>104</v>
      </c>
      <c r="E103" s="8" t="s">
        <v>247</v>
      </c>
      <c r="F103" s="8"/>
      <c r="G103" s="49">
        <f>G104</f>
        <v>1484000</v>
      </c>
    </row>
    <row r="104" spans="1:7" ht="41.25" customHeight="1">
      <c r="A104" s="63" t="s">
        <v>228</v>
      </c>
      <c r="B104" s="8" t="s">
        <v>160</v>
      </c>
      <c r="C104" s="8" t="s">
        <v>109</v>
      </c>
      <c r="D104" s="8" t="s">
        <v>104</v>
      </c>
      <c r="E104" s="8" t="s">
        <v>47</v>
      </c>
      <c r="F104" s="8"/>
      <c r="G104" s="49">
        <f>SUM(G105:G107)</f>
        <v>1484000</v>
      </c>
    </row>
    <row r="105" spans="1:7" ht="81" customHeight="1" hidden="1">
      <c r="A105" s="63" t="s">
        <v>204</v>
      </c>
      <c r="B105" s="8" t="s">
        <v>160</v>
      </c>
      <c r="C105" s="8" t="s">
        <v>109</v>
      </c>
      <c r="D105" s="8" t="s">
        <v>104</v>
      </c>
      <c r="E105" s="8" t="s">
        <v>137</v>
      </c>
      <c r="F105" s="8" t="s">
        <v>111</v>
      </c>
      <c r="G105" s="49">
        <f>'прил 3'!G106</f>
        <v>0</v>
      </c>
    </row>
    <row r="106" spans="1:7" ht="55.5" customHeight="1" hidden="1" thickBot="1">
      <c r="A106" s="64" t="s">
        <v>205</v>
      </c>
      <c r="B106" s="16" t="s">
        <v>160</v>
      </c>
      <c r="C106" s="16" t="s">
        <v>109</v>
      </c>
      <c r="D106" s="16" t="s">
        <v>104</v>
      </c>
      <c r="E106" s="16" t="s">
        <v>137</v>
      </c>
      <c r="F106" s="16" t="s">
        <v>112</v>
      </c>
      <c r="G106" s="75">
        <f>'прил 3'!G107</f>
        <v>0</v>
      </c>
    </row>
    <row r="107" spans="1:7" ht="39" thickBot="1">
      <c r="A107" s="64" t="s">
        <v>254</v>
      </c>
      <c r="B107" s="16" t="s">
        <v>160</v>
      </c>
      <c r="C107" s="16" t="s">
        <v>109</v>
      </c>
      <c r="D107" s="16" t="s">
        <v>104</v>
      </c>
      <c r="E107" s="16" t="s">
        <v>137</v>
      </c>
      <c r="F107" s="16" t="s">
        <v>253</v>
      </c>
      <c r="G107" s="75">
        <f>'прил 3'!G108</f>
        <v>1484000</v>
      </c>
    </row>
    <row r="112" spans="1:7" ht="12.75">
      <c r="A112" s="1" t="s">
        <v>213</v>
      </c>
      <c r="B112" s="17"/>
      <c r="C112" s="17"/>
      <c r="D112" s="17"/>
      <c r="E112" s="17" t="s">
        <v>211</v>
      </c>
      <c r="F112" s="17"/>
      <c r="G112" s="17"/>
    </row>
    <row r="113" spans="2:7" ht="12.75">
      <c r="B113" s="17"/>
      <c r="C113" s="17"/>
      <c r="D113" s="17"/>
      <c r="E113" s="17"/>
      <c r="F113" s="17"/>
      <c r="G113" s="17"/>
    </row>
    <row r="114" ht="12.75">
      <c r="E114" s="3"/>
    </row>
    <row r="115" ht="12.75">
      <c r="E115" s="3"/>
    </row>
    <row r="117" ht="15" customHeight="1"/>
  </sheetData>
  <sheetProtection/>
  <mergeCells count="15">
    <mergeCell ref="A10:G10"/>
    <mergeCell ref="A11:G11"/>
    <mergeCell ref="A12:G12"/>
    <mergeCell ref="A13:G13"/>
    <mergeCell ref="D15:D16"/>
    <mergeCell ref="E15:E16"/>
    <mergeCell ref="F15:F16"/>
    <mergeCell ref="K17:P17"/>
    <mergeCell ref="K14:P14"/>
    <mergeCell ref="A15:A16"/>
    <mergeCell ref="B15:B16"/>
    <mergeCell ref="C15:C16"/>
    <mergeCell ref="K15:P15"/>
    <mergeCell ref="K16:P16"/>
    <mergeCell ref="G15:G16"/>
  </mergeCells>
  <printOptions/>
  <pageMargins left="0.75" right="0.38" top="0.55" bottom="0.4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80"/>
  <sheetViews>
    <sheetView tabSelected="1" zoomScalePageLayoutView="0" workbookViewId="0" topLeftCell="A62">
      <selection activeCell="E79" sqref="E79:F79"/>
    </sheetView>
  </sheetViews>
  <sheetFormatPr defaultColWidth="9.140625" defaultRowHeight="12.75"/>
  <cols>
    <col min="1" max="1" width="52.140625" style="21" customWidth="1"/>
    <col min="2" max="2" width="13.28125" style="21" customWidth="1"/>
    <col min="3" max="3" width="5.421875" style="21" customWidth="1"/>
    <col min="4" max="5" width="4.7109375" style="21" customWidth="1"/>
    <col min="6" max="6" width="12.57421875" style="21" customWidth="1"/>
    <col min="7" max="7" width="12.28125" style="23" customWidth="1"/>
    <col min="8" max="8" width="13.28125" style="21" customWidth="1"/>
    <col min="9" max="9" width="13.421875" style="21" customWidth="1"/>
    <col min="10" max="10" width="12.140625" style="21" customWidth="1"/>
    <col min="11" max="16384" width="9.140625" style="21" customWidth="1"/>
  </cols>
  <sheetData>
    <row r="1" ht="12.75">
      <c r="B1" s="19" t="s">
        <v>429</v>
      </c>
    </row>
    <row r="2" ht="12.75">
      <c r="B2" s="19" t="s">
        <v>123</v>
      </c>
    </row>
    <row r="3" ht="12.75">
      <c r="B3" s="19" t="s">
        <v>214</v>
      </c>
    </row>
    <row r="4" ht="12.75">
      <c r="B4" s="40" t="s">
        <v>471</v>
      </c>
    </row>
    <row r="5" spans="1:7" ht="12.75">
      <c r="A5" s="20"/>
      <c r="B5" s="19" t="s">
        <v>71</v>
      </c>
      <c r="C5" s="19"/>
      <c r="D5" s="19"/>
      <c r="E5" s="19"/>
      <c r="F5" s="19"/>
      <c r="G5" s="19"/>
    </row>
    <row r="6" spans="1:7" ht="12.75">
      <c r="A6" s="20"/>
      <c r="B6" s="19" t="s">
        <v>123</v>
      </c>
      <c r="C6" s="19"/>
      <c r="D6" s="19"/>
      <c r="E6" s="19"/>
      <c r="F6" s="19"/>
      <c r="G6" s="19"/>
    </row>
    <row r="7" spans="1:7" ht="12.75">
      <c r="A7" s="20"/>
      <c r="B7" s="19" t="s">
        <v>214</v>
      </c>
      <c r="C7" s="19"/>
      <c r="D7" s="19"/>
      <c r="E7" s="19"/>
      <c r="F7" s="19"/>
      <c r="G7" s="19"/>
    </row>
    <row r="8" spans="1:7" ht="12.75">
      <c r="A8" s="20"/>
      <c r="B8" s="19" t="s">
        <v>442</v>
      </c>
      <c r="C8" s="19"/>
      <c r="D8" s="19"/>
      <c r="E8" s="19"/>
      <c r="F8" s="19"/>
      <c r="G8" s="19"/>
    </row>
    <row r="9" spans="1:7" ht="12.75">
      <c r="A9" s="20"/>
      <c r="B9" s="20"/>
      <c r="C9" s="20"/>
      <c r="D9" s="20"/>
      <c r="E9" s="20"/>
      <c r="F9" s="20"/>
      <c r="G9" s="19"/>
    </row>
    <row r="10" spans="1:9" ht="12.75">
      <c r="A10" s="134" t="s">
        <v>120</v>
      </c>
      <c r="B10" s="134"/>
      <c r="C10" s="134"/>
      <c r="D10" s="134"/>
      <c r="E10" s="134"/>
      <c r="F10" s="134"/>
      <c r="H10" s="24"/>
      <c r="I10" s="24"/>
    </row>
    <row r="11" spans="1:9" ht="12.75">
      <c r="A11" s="134" t="s">
        <v>229</v>
      </c>
      <c r="B11" s="134"/>
      <c r="C11" s="134"/>
      <c r="D11" s="134"/>
      <c r="E11" s="134"/>
      <c r="F11" s="134"/>
      <c r="H11" s="24"/>
      <c r="I11" s="24"/>
    </row>
    <row r="12" spans="1:9" ht="12.75">
      <c r="A12" s="134" t="s">
        <v>463</v>
      </c>
      <c r="B12" s="134"/>
      <c r="C12" s="134"/>
      <c r="D12" s="134"/>
      <c r="E12" s="134"/>
      <c r="F12" s="134"/>
      <c r="H12" s="24"/>
      <c r="I12" s="24"/>
    </row>
    <row r="13" spans="1:9" ht="12.75">
      <c r="A13" s="18"/>
      <c r="B13" s="18"/>
      <c r="C13" s="18"/>
      <c r="D13" s="18"/>
      <c r="E13" s="18"/>
      <c r="F13" s="18"/>
      <c r="H13" s="24"/>
      <c r="I13" s="24"/>
    </row>
    <row r="14" spans="1:9" ht="13.5" thickBot="1">
      <c r="A14" s="18"/>
      <c r="B14" s="18"/>
      <c r="C14" s="18"/>
      <c r="D14" s="18"/>
      <c r="E14" s="18"/>
      <c r="F14" s="25" t="s">
        <v>103</v>
      </c>
      <c r="H14" s="24"/>
      <c r="I14" s="24"/>
    </row>
    <row r="15" spans="1:6" ht="15.75" customHeight="1">
      <c r="A15" s="148" t="s">
        <v>110</v>
      </c>
      <c r="B15" s="145" t="s">
        <v>117</v>
      </c>
      <c r="C15" s="145" t="s">
        <v>118</v>
      </c>
      <c r="D15" s="145" t="s">
        <v>115</v>
      </c>
      <c r="E15" s="145" t="s">
        <v>116</v>
      </c>
      <c r="F15" s="138" t="s">
        <v>114</v>
      </c>
    </row>
    <row r="16" spans="1:6" ht="20.25" customHeight="1">
      <c r="A16" s="149"/>
      <c r="B16" s="146"/>
      <c r="C16" s="146"/>
      <c r="D16" s="146"/>
      <c r="E16" s="146"/>
      <c r="F16" s="147"/>
    </row>
    <row r="17" spans="1:6" ht="16.5" customHeight="1">
      <c r="A17" s="62" t="s">
        <v>121</v>
      </c>
      <c r="B17" s="30"/>
      <c r="C17" s="30"/>
      <c r="D17" s="30"/>
      <c r="E17" s="30"/>
      <c r="F17" s="76">
        <f>F18</f>
        <v>9738223.83</v>
      </c>
    </row>
    <row r="18" spans="1:8" ht="38.25" customHeight="1">
      <c r="A18" s="26" t="s">
        <v>230</v>
      </c>
      <c r="B18" s="27" t="s">
        <v>24</v>
      </c>
      <c r="C18" s="27"/>
      <c r="D18" s="27"/>
      <c r="E18" s="27"/>
      <c r="F18" s="76">
        <f>F19+F34+F44+F47+F57+F69+F72</f>
        <v>9738223.83</v>
      </c>
      <c r="H18" s="24"/>
    </row>
    <row r="19" spans="1:8" ht="38.25">
      <c r="A19" s="62" t="s">
        <v>231</v>
      </c>
      <c r="B19" s="27" t="s">
        <v>25</v>
      </c>
      <c r="C19" s="27"/>
      <c r="D19" s="27"/>
      <c r="E19" s="27"/>
      <c r="F19" s="76">
        <f>F20+F24+F26+F28+F30+F32</f>
        <v>1380877.6400000001</v>
      </c>
      <c r="H19" s="24"/>
    </row>
    <row r="20" spans="1:8" ht="25.5">
      <c r="A20" s="28" t="s">
        <v>147</v>
      </c>
      <c r="B20" s="29" t="s">
        <v>26</v>
      </c>
      <c r="C20" s="29"/>
      <c r="D20" s="29"/>
      <c r="E20" s="29"/>
      <c r="F20" s="77">
        <f>F21+F22+F23</f>
        <v>726553.64</v>
      </c>
      <c r="H20" s="24"/>
    </row>
    <row r="21" spans="1:8" ht="63.75" hidden="1">
      <c r="A21" s="81" t="s">
        <v>281</v>
      </c>
      <c r="B21" s="79" t="s">
        <v>298</v>
      </c>
      <c r="C21" s="29" t="s">
        <v>112</v>
      </c>
      <c r="D21" s="29" t="s">
        <v>108</v>
      </c>
      <c r="E21" s="29" t="s">
        <v>106</v>
      </c>
      <c r="F21" s="77">
        <f>'прил 3'!G90</f>
        <v>0</v>
      </c>
      <c r="H21" s="24"/>
    </row>
    <row r="22" spans="1:8" ht="38.25">
      <c r="A22" s="81" t="s">
        <v>283</v>
      </c>
      <c r="B22" s="79" t="s">
        <v>297</v>
      </c>
      <c r="C22" s="29" t="s">
        <v>112</v>
      </c>
      <c r="D22" s="29" t="s">
        <v>108</v>
      </c>
      <c r="E22" s="29" t="s">
        <v>106</v>
      </c>
      <c r="F22" s="77">
        <f>'прил 3'!G91</f>
        <v>131496.64</v>
      </c>
      <c r="H22" s="24"/>
    </row>
    <row r="23" spans="1:8" ht="38.25">
      <c r="A23" s="9" t="s">
        <v>124</v>
      </c>
      <c r="B23" s="29" t="s">
        <v>125</v>
      </c>
      <c r="C23" s="29" t="s">
        <v>112</v>
      </c>
      <c r="D23" s="29" t="s">
        <v>108</v>
      </c>
      <c r="E23" s="29" t="s">
        <v>106</v>
      </c>
      <c r="F23" s="77">
        <f>'прил 3'!G92</f>
        <v>595057</v>
      </c>
      <c r="H23" s="24"/>
    </row>
    <row r="24" spans="1:8" ht="25.5">
      <c r="A24" s="9" t="s">
        <v>148</v>
      </c>
      <c r="B24" s="29" t="s">
        <v>27</v>
      </c>
      <c r="C24" s="29"/>
      <c r="D24" s="29"/>
      <c r="E24" s="29"/>
      <c r="F24" s="77">
        <f>F25</f>
        <v>33558.3</v>
      </c>
      <c r="H24" s="24"/>
    </row>
    <row r="25" spans="1:6" ht="51">
      <c r="A25" s="9" t="s">
        <v>126</v>
      </c>
      <c r="B25" s="29" t="s">
        <v>127</v>
      </c>
      <c r="C25" s="29" t="s">
        <v>112</v>
      </c>
      <c r="D25" s="29" t="s">
        <v>108</v>
      </c>
      <c r="E25" s="29" t="s">
        <v>106</v>
      </c>
      <c r="F25" s="77">
        <f>'прил 3'!G94</f>
        <v>33558.3</v>
      </c>
    </row>
    <row r="26" spans="1:6" ht="25.5" hidden="1">
      <c r="A26" s="11" t="s">
        <v>193</v>
      </c>
      <c r="B26" s="8" t="s">
        <v>29</v>
      </c>
      <c r="C26" s="8"/>
      <c r="D26" s="8"/>
      <c r="E26" s="8"/>
      <c r="F26" s="77">
        <f>F27</f>
        <v>0</v>
      </c>
    </row>
    <row r="27" spans="1:6" ht="44.25" customHeight="1" hidden="1">
      <c r="A27" s="12" t="s">
        <v>194</v>
      </c>
      <c r="B27" s="8" t="s">
        <v>28</v>
      </c>
      <c r="C27" s="8" t="s">
        <v>112</v>
      </c>
      <c r="D27" s="8" t="s">
        <v>108</v>
      </c>
      <c r="E27" s="8" t="s">
        <v>106</v>
      </c>
      <c r="F27" s="77">
        <f>'прил 3'!G96</f>
        <v>0</v>
      </c>
    </row>
    <row r="28" spans="1:6" ht="25.5">
      <c r="A28" s="9" t="s">
        <v>149</v>
      </c>
      <c r="B28" s="8" t="s">
        <v>30</v>
      </c>
      <c r="C28" s="8"/>
      <c r="D28" s="8"/>
      <c r="E28" s="8"/>
      <c r="F28" s="77">
        <f>F29</f>
        <v>105775</v>
      </c>
    </row>
    <row r="29" spans="1:6" ht="38.25">
      <c r="A29" s="9" t="s">
        <v>128</v>
      </c>
      <c r="B29" s="8" t="s">
        <v>129</v>
      </c>
      <c r="C29" s="8" t="s">
        <v>112</v>
      </c>
      <c r="D29" s="8" t="s">
        <v>108</v>
      </c>
      <c r="E29" s="8" t="s">
        <v>106</v>
      </c>
      <c r="F29" s="77">
        <f>'прил 3'!G98</f>
        <v>105775</v>
      </c>
    </row>
    <row r="30" spans="1:6" ht="28.5" customHeight="1">
      <c r="A30" s="9" t="s">
        <v>150</v>
      </c>
      <c r="B30" s="8" t="s">
        <v>31</v>
      </c>
      <c r="C30" s="8"/>
      <c r="D30" s="8"/>
      <c r="E30" s="8"/>
      <c r="F30" s="77">
        <f>F31</f>
        <v>513819.7</v>
      </c>
    </row>
    <row r="31" spans="1:6" ht="38.25">
      <c r="A31" s="9" t="s">
        <v>130</v>
      </c>
      <c r="B31" s="8" t="s">
        <v>131</v>
      </c>
      <c r="C31" s="8" t="s">
        <v>112</v>
      </c>
      <c r="D31" s="8" t="s">
        <v>108</v>
      </c>
      <c r="E31" s="8" t="s">
        <v>106</v>
      </c>
      <c r="F31" s="77">
        <f>'прил 3'!G100</f>
        <v>513819.7</v>
      </c>
    </row>
    <row r="32" spans="1:6" ht="25.5">
      <c r="A32" s="80" t="s">
        <v>467</v>
      </c>
      <c r="B32" s="10" t="s">
        <v>468</v>
      </c>
      <c r="C32" s="8"/>
      <c r="D32" s="8"/>
      <c r="E32" s="8"/>
      <c r="F32" s="77">
        <f>F33</f>
        <v>1171</v>
      </c>
    </row>
    <row r="33" spans="1:6" ht="51">
      <c r="A33" s="9" t="s">
        <v>465</v>
      </c>
      <c r="B33" s="10" t="s">
        <v>470</v>
      </c>
      <c r="C33" s="8" t="s">
        <v>112</v>
      </c>
      <c r="D33" s="8" t="s">
        <v>108</v>
      </c>
      <c r="E33" s="8" t="s">
        <v>104</v>
      </c>
      <c r="F33" s="77">
        <f>'прил 3'!G85</f>
        <v>1171</v>
      </c>
    </row>
    <row r="34" spans="1:7" s="32" customFormat="1" ht="23.25" customHeight="1">
      <c r="A34" s="62" t="s">
        <v>122</v>
      </c>
      <c r="B34" s="30" t="s">
        <v>32</v>
      </c>
      <c r="C34" s="30"/>
      <c r="D34" s="30"/>
      <c r="E34" s="30"/>
      <c r="F34" s="76">
        <f>F35+F39+F42</f>
        <v>2706788.18</v>
      </c>
      <c r="G34" s="72"/>
    </row>
    <row r="35" spans="1:6" ht="27.75" customHeight="1">
      <c r="A35" s="9" t="s">
        <v>151</v>
      </c>
      <c r="B35" s="8" t="s">
        <v>33</v>
      </c>
      <c r="C35" s="8"/>
      <c r="D35" s="8"/>
      <c r="E35" s="8"/>
      <c r="F35" s="77">
        <f>F38+F36+F37</f>
        <v>2649888</v>
      </c>
    </row>
    <row r="36" spans="1:6" ht="89.25" hidden="1">
      <c r="A36" s="63" t="s">
        <v>268</v>
      </c>
      <c r="B36" s="8" t="s">
        <v>295</v>
      </c>
      <c r="C36" s="8" t="s">
        <v>112</v>
      </c>
      <c r="D36" s="8" t="s">
        <v>107</v>
      </c>
      <c r="E36" s="8" t="s">
        <v>119</v>
      </c>
      <c r="F36" s="77">
        <f>'прил 3'!G60</f>
        <v>0</v>
      </c>
    </row>
    <row r="37" spans="1:6" ht="102">
      <c r="A37" s="63" t="s">
        <v>269</v>
      </c>
      <c r="B37" s="8" t="s">
        <v>296</v>
      </c>
      <c r="C37" s="8" t="s">
        <v>112</v>
      </c>
      <c r="D37" s="8" t="s">
        <v>107</v>
      </c>
      <c r="E37" s="8" t="s">
        <v>119</v>
      </c>
      <c r="F37" s="77">
        <f>'прил 3'!G61</f>
        <v>2649888</v>
      </c>
    </row>
    <row r="38" spans="1:6" ht="38.25" hidden="1">
      <c r="A38" s="9" t="s">
        <v>133</v>
      </c>
      <c r="B38" s="8" t="s">
        <v>132</v>
      </c>
      <c r="C38" s="8" t="s">
        <v>112</v>
      </c>
      <c r="D38" s="8" t="s">
        <v>107</v>
      </c>
      <c r="E38" s="8" t="s">
        <v>119</v>
      </c>
      <c r="F38" s="77">
        <f>'прил 4'!G61</f>
        <v>0</v>
      </c>
    </row>
    <row r="39" spans="1:6" ht="27.75" customHeight="1">
      <c r="A39" s="9" t="s">
        <v>41</v>
      </c>
      <c r="B39" s="8" t="s">
        <v>44</v>
      </c>
      <c r="C39" s="8"/>
      <c r="D39" s="8"/>
      <c r="E39" s="8"/>
      <c r="F39" s="77">
        <f>F40+F41</f>
        <v>56900.18000000001</v>
      </c>
    </row>
    <row r="40" spans="1:6" ht="51">
      <c r="A40" s="78" t="s">
        <v>260</v>
      </c>
      <c r="B40" s="79" t="s">
        <v>261</v>
      </c>
      <c r="C40" s="79" t="s">
        <v>112</v>
      </c>
      <c r="D40" s="79" t="s">
        <v>107</v>
      </c>
      <c r="E40" s="79" t="s">
        <v>182</v>
      </c>
      <c r="F40" s="77">
        <f>'прил 3'!G70</f>
        <v>8425.2</v>
      </c>
    </row>
    <row r="41" spans="1:6" ht="38.25">
      <c r="A41" s="78" t="s">
        <v>271</v>
      </c>
      <c r="B41" s="79" t="s">
        <v>272</v>
      </c>
      <c r="C41" s="79" t="s">
        <v>112</v>
      </c>
      <c r="D41" s="79" t="s">
        <v>107</v>
      </c>
      <c r="E41" s="79" t="s">
        <v>182</v>
      </c>
      <c r="F41" s="77">
        <f>'прил 3'!G71</f>
        <v>48474.98</v>
      </c>
    </row>
    <row r="42" spans="1:6" ht="27.75" customHeight="1" hidden="1">
      <c r="A42" s="9" t="s">
        <v>42</v>
      </c>
      <c r="B42" s="8" t="s">
        <v>45</v>
      </c>
      <c r="C42" s="8"/>
      <c r="D42" s="8"/>
      <c r="E42" s="8"/>
      <c r="F42" s="77">
        <f>F43</f>
        <v>0</v>
      </c>
    </row>
    <row r="43" spans="1:6" ht="38.25" hidden="1">
      <c r="A43" s="9" t="s">
        <v>43</v>
      </c>
      <c r="B43" s="8" t="s">
        <v>46</v>
      </c>
      <c r="C43" s="8" t="s">
        <v>112</v>
      </c>
      <c r="D43" s="8" t="s">
        <v>107</v>
      </c>
      <c r="E43" s="8" t="s">
        <v>182</v>
      </c>
      <c r="F43" s="77">
        <v>0</v>
      </c>
    </row>
    <row r="44" spans="1:7" s="32" customFormat="1" ht="51" hidden="1">
      <c r="A44" s="62" t="s">
        <v>232</v>
      </c>
      <c r="B44" s="30" t="s">
        <v>39</v>
      </c>
      <c r="C44" s="30"/>
      <c r="D44" s="30"/>
      <c r="E44" s="30"/>
      <c r="F44" s="76">
        <f>F45</f>
        <v>0</v>
      </c>
      <c r="G44" s="31"/>
    </row>
    <row r="45" spans="1:6" ht="51" hidden="1">
      <c r="A45" s="9" t="s">
        <v>233</v>
      </c>
      <c r="B45" s="8" t="s">
        <v>40</v>
      </c>
      <c r="C45" s="8"/>
      <c r="D45" s="8"/>
      <c r="E45" s="8"/>
      <c r="F45" s="77">
        <f>F46</f>
        <v>0</v>
      </c>
    </row>
    <row r="46" spans="1:6" ht="39.75" customHeight="1" hidden="1">
      <c r="A46" s="9" t="s">
        <v>134</v>
      </c>
      <c r="B46" s="8" t="s">
        <v>135</v>
      </c>
      <c r="C46" s="8" t="s">
        <v>112</v>
      </c>
      <c r="D46" s="8" t="s">
        <v>106</v>
      </c>
      <c r="E46" s="8" t="s">
        <v>119</v>
      </c>
      <c r="F46" s="77">
        <f>'прил 3'!G46</f>
        <v>0</v>
      </c>
    </row>
    <row r="47" spans="1:6" ht="25.5">
      <c r="A47" s="62" t="s">
        <v>255</v>
      </c>
      <c r="B47" s="30" t="s">
        <v>34</v>
      </c>
      <c r="C47" s="8"/>
      <c r="D47" s="8"/>
      <c r="E47" s="8"/>
      <c r="F47" s="76">
        <f>F48+F52+F55</f>
        <v>2593530.01</v>
      </c>
    </row>
    <row r="48" spans="1:6" ht="38.25">
      <c r="A48" s="9" t="s">
        <v>234</v>
      </c>
      <c r="B48" s="8" t="s">
        <v>35</v>
      </c>
      <c r="C48" s="8"/>
      <c r="D48" s="8"/>
      <c r="E48" s="8"/>
      <c r="F48" s="77">
        <f>F49+F50+F51</f>
        <v>1484000</v>
      </c>
    </row>
    <row r="49" spans="1:6" ht="76.5" hidden="1">
      <c r="A49" s="11" t="s">
        <v>136</v>
      </c>
      <c r="B49" s="8" t="s">
        <v>137</v>
      </c>
      <c r="C49" s="8" t="s">
        <v>111</v>
      </c>
      <c r="D49" s="8" t="s">
        <v>109</v>
      </c>
      <c r="E49" s="8" t="s">
        <v>104</v>
      </c>
      <c r="F49" s="77">
        <f>'прил 3'!G106</f>
        <v>0</v>
      </c>
    </row>
    <row r="50" spans="1:6" ht="53.25" customHeight="1" hidden="1">
      <c r="A50" s="11" t="s">
        <v>138</v>
      </c>
      <c r="B50" s="8" t="s">
        <v>137</v>
      </c>
      <c r="C50" s="8" t="s">
        <v>112</v>
      </c>
      <c r="D50" s="8" t="s">
        <v>109</v>
      </c>
      <c r="E50" s="8" t="s">
        <v>104</v>
      </c>
      <c r="F50" s="77">
        <f>'прил 3'!G107</f>
        <v>0</v>
      </c>
    </row>
    <row r="51" spans="1:6" ht="48.75" customHeight="1">
      <c r="A51" s="47" t="s">
        <v>254</v>
      </c>
      <c r="B51" s="8" t="s">
        <v>137</v>
      </c>
      <c r="C51" s="8" t="s">
        <v>253</v>
      </c>
      <c r="D51" s="8" t="s">
        <v>109</v>
      </c>
      <c r="E51" s="8" t="s">
        <v>104</v>
      </c>
      <c r="F51" s="77">
        <f>'прил 4'!G107</f>
        <v>1484000</v>
      </c>
    </row>
    <row r="52" spans="1:6" ht="38.25">
      <c r="A52" s="36" t="s">
        <v>235</v>
      </c>
      <c r="B52" s="8" t="s">
        <v>36</v>
      </c>
      <c r="C52" s="8"/>
      <c r="D52" s="8"/>
      <c r="E52" s="8"/>
      <c r="F52" s="77">
        <f>F53+F54</f>
        <v>75300</v>
      </c>
    </row>
    <row r="53" spans="1:6" ht="76.5">
      <c r="A53" s="9" t="s">
        <v>139</v>
      </c>
      <c r="B53" s="8" t="s">
        <v>140</v>
      </c>
      <c r="C53" s="8" t="s">
        <v>111</v>
      </c>
      <c r="D53" s="8" t="s">
        <v>105</v>
      </c>
      <c r="E53" s="8" t="s">
        <v>106</v>
      </c>
      <c r="F53" s="77">
        <f>'прил 3'!G39</f>
        <v>68900</v>
      </c>
    </row>
    <row r="54" spans="1:6" ht="38.25">
      <c r="A54" s="11" t="s">
        <v>141</v>
      </c>
      <c r="B54" s="8" t="s">
        <v>140</v>
      </c>
      <c r="C54" s="8" t="s">
        <v>112</v>
      </c>
      <c r="D54" s="8" t="s">
        <v>105</v>
      </c>
      <c r="E54" s="8" t="s">
        <v>106</v>
      </c>
      <c r="F54" s="77">
        <f>'прил 3'!G40</f>
        <v>6400</v>
      </c>
    </row>
    <row r="55" spans="1:6" ht="63.75">
      <c r="A55" s="63" t="s">
        <v>256</v>
      </c>
      <c r="B55" s="8" t="s">
        <v>250</v>
      </c>
      <c r="C55" s="8"/>
      <c r="D55" s="8"/>
      <c r="E55" s="8"/>
      <c r="F55" s="77">
        <f>F56</f>
        <v>1034230.01</v>
      </c>
    </row>
    <row r="56" spans="1:6" ht="38.25">
      <c r="A56" s="12" t="s">
        <v>179</v>
      </c>
      <c r="B56" s="8" t="s">
        <v>252</v>
      </c>
      <c r="C56" s="8" t="s">
        <v>112</v>
      </c>
      <c r="D56" s="8" t="s">
        <v>107</v>
      </c>
      <c r="E56" s="8" t="s">
        <v>119</v>
      </c>
      <c r="F56" s="77">
        <f>'прил 3'!G65</f>
        <v>1034230.01</v>
      </c>
    </row>
    <row r="57" spans="1:6" ht="39.75" customHeight="1">
      <c r="A57" s="62" t="s">
        <v>236</v>
      </c>
      <c r="B57" s="30" t="s">
        <v>293</v>
      </c>
      <c r="C57" s="30"/>
      <c r="D57" s="30"/>
      <c r="E57" s="30"/>
      <c r="F57" s="76">
        <f>F58+F61+F67</f>
        <v>2654174</v>
      </c>
    </row>
    <row r="58" spans="1:6" ht="25.5">
      <c r="A58" s="28" t="s">
        <v>237</v>
      </c>
      <c r="B58" s="8" t="s">
        <v>37</v>
      </c>
      <c r="C58" s="8"/>
      <c r="D58" s="8"/>
      <c r="E58" s="8"/>
      <c r="F58" s="77">
        <f>F59+F60</f>
        <v>653626</v>
      </c>
    </row>
    <row r="59" spans="1:6" ht="76.5">
      <c r="A59" s="9" t="s">
        <v>238</v>
      </c>
      <c r="B59" s="8" t="s">
        <v>142</v>
      </c>
      <c r="C59" s="8" t="s">
        <v>111</v>
      </c>
      <c r="D59" s="8" t="s">
        <v>104</v>
      </c>
      <c r="E59" s="8" t="s">
        <v>105</v>
      </c>
      <c r="F59" s="77">
        <f>'прил 3'!G23</f>
        <v>653626</v>
      </c>
    </row>
    <row r="60" spans="1:6" ht="38.25" hidden="1">
      <c r="A60" s="9" t="s">
        <v>239</v>
      </c>
      <c r="B60" s="8" t="s">
        <v>142</v>
      </c>
      <c r="C60" s="8" t="s">
        <v>112</v>
      </c>
      <c r="D60" s="8" t="s">
        <v>104</v>
      </c>
      <c r="E60" s="8" t="s">
        <v>105</v>
      </c>
      <c r="F60" s="77"/>
    </row>
    <row r="61" spans="1:6" ht="37.5" customHeight="1">
      <c r="A61" s="9" t="s">
        <v>240</v>
      </c>
      <c r="B61" s="8" t="s">
        <v>38</v>
      </c>
      <c r="C61" s="8"/>
      <c r="D61" s="8"/>
      <c r="E61" s="8"/>
      <c r="F61" s="77">
        <f>F62+F65+F66+F64+F63</f>
        <v>2000548</v>
      </c>
    </row>
    <row r="62" spans="1:6" ht="63.75">
      <c r="A62" s="9" t="s">
        <v>143</v>
      </c>
      <c r="B62" s="8" t="s">
        <v>146</v>
      </c>
      <c r="C62" s="8" t="s">
        <v>111</v>
      </c>
      <c r="D62" s="8" t="s">
        <v>104</v>
      </c>
      <c r="E62" s="8" t="s">
        <v>107</v>
      </c>
      <c r="F62" s="77">
        <f>'прил 3'!G29</f>
        <v>915592</v>
      </c>
    </row>
    <row r="63" spans="1:6" ht="51">
      <c r="A63" s="9" t="s">
        <v>460</v>
      </c>
      <c r="B63" s="8" t="s">
        <v>461</v>
      </c>
      <c r="C63" s="8" t="s">
        <v>111</v>
      </c>
      <c r="D63" s="8" t="s">
        <v>104</v>
      </c>
      <c r="E63" s="8" t="s">
        <v>107</v>
      </c>
      <c r="F63" s="77">
        <f>'прил 3'!G30</f>
        <v>38300</v>
      </c>
    </row>
    <row r="64" spans="1:6" ht="51" hidden="1">
      <c r="A64" s="9" t="s">
        <v>291</v>
      </c>
      <c r="B64" s="8" t="s">
        <v>292</v>
      </c>
      <c r="C64" s="8" t="s">
        <v>112</v>
      </c>
      <c r="D64" s="8" t="s">
        <v>104</v>
      </c>
      <c r="E64" s="8" t="s">
        <v>107</v>
      </c>
      <c r="F64" s="77">
        <f>'прил 3'!G31</f>
        <v>0</v>
      </c>
    </row>
    <row r="65" spans="1:6" ht="38.25">
      <c r="A65" s="9" t="s">
        <v>144</v>
      </c>
      <c r="B65" s="8" t="s">
        <v>145</v>
      </c>
      <c r="C65" s="8" t="s">
        <v>112</v>
      </c>
      <c r="D65" s="8" t="s">
        <v>104</v>
      </c>
      <c r="E65" s="8" t="s">
        <v>107</v>
      </c>
      <c r="F65" s="77">
        <f>'прил 3'!G32</f>
        <v>1016330</v>
      </c>
    </row>
    <row r="66" spans="1:6" ht="25.5">
      <c r="A66" s="9" t="s">
        <v>152</v>
      </c>
      <c r="B66" s="8" t="s">
        <v>145</v>
      </c>
      <c r="C66" s="8" t="s">
        <v>113</v>
      </c>
      <c r="D66" s="8" t="s">
        <v>104</v>
      </c>
      <c r="E66" s="8" t="s">
        <v>107</v>
      </c>
      <c r="F66" s="77">
        <f>'прил 3'!G33</f>
        <v>30326</v>
      </c>
    </row>
    <row r="67" spans="1:6" ht="51" hidden="1">
      <c r="A67" s="80" t="s">
        <v>264</v>
      </c>
      <c r="B67" s="79" t="s">
        <v>294</v>
      </c>
      <c r="C67" s="8"/>
      <c r="D67" s="8"/>
      <c r="E67" s="8"/>
      <c r="F67" s="77">
        <f>F68</f>
        <v>0</v>
      </c>
    </row>
    <row r="68" spans="1:6" ht="51" hidden="1">
      <c r="A68" s="78" t="s">
        <v>266</v>
      </c>
      <c r="B68" s="79" t="s">
        <v>267</v>
      </c>
      <c r="C68" s="8" t="s">
        <v>112</v>
      </c>
      <c r="D68" s="79" t="s">
        <v>106</v>
      </c>
      <c r="E68" s="79" t="s">
        <v>263</v>
      </c>
      <c r="F68" s="77">
        <f>'прил 3'!G51</f>
        <v>0</v>
      </c>
    </row>
    <row r="69" spans="1:6" ht="51" hidden="1">
      <c r="A69" s="62" t="s">
        <v>285</v>
      </c>
      <c r="B69" s="30" t="s">
        <v>288</v>
      </c>
      <c r="C69" s="8"/>
      <c r="D69" s="8"/>
      <c r="E69" s="8"/>
      <c r="F69" s="76">
        <f>F70</f>
        <v>0</v>
      </c>
    </row>
    <row r="70" spans="1:6" ht="51" hidden="1">
      <c r="A70" s="9" t="s">
        <v>286</v>
      </c>
      <c r="B70" s="8" t="s">
        <v>289</v>
      </c>
      <c r="C70" s="8"/>
      <c r="D70" s="8"/>
      <c r="E70" s="8"/>
      <c r="F70" s="77">
        <f>F71</f>
        <v>0</v>
      </c>
    </row>
    <row r="71" spans="1:6" ht="38.25" hidden="1">
      <c r="A71" s="9" t="s">
        <v>287</v>
      </c>
      <c r="B71" s="8" t="s">
        <v>290</v>
      </c>
      <c r="C71" s="8" t="s">
        <v>112</v>
      </c>
      <c r="D71" s="8" t="s">
        <v>106</v>
      </c>
      <c r="E71" s="8" t="s">
        <v>263</v>
      </c>
      <c r="F71" s="77">
        <f>'прил 3'!G54</f>
        <v>0</v>
      </c>
    </row>
    <row r="72" spans="1:6" ht="25.5">
      <c r="A72" s="83" t="s">
        <v>273</v>
      </c>
      <c r="B72" s="84" t="s">
        <v>274</v>
      </c>
      <c r="C72" s="30"/>
      <c r="D72" s="30"/>
      <c r="E72" s="30"/>
      <c r="F72" s="76">
        <f>F73+F77</f>
        <v>402854</v>
      </c>
    </row>
    <row r="73" spans="1:6" ht="38.25">
      <c r="A73" s="78" t="s">
        <v>275</v>
      </c>
      <c r="B73" s="79" t="s">
        <v>276</v>
      </c>
      <c r="C73" s="8"/>
      <c r="D73" s="8"/>
      <c r="E73" s="8"/>
      <c r="F73" s="77">
        <f>F74+F75</f>
        <v>24500</v>
      </c>
    </row>
    <row r="74" spans="1:6" ht="38.25">
      <c r="A74" s="78" t="s">
        <v>277</v>
      </c>
      <c r="B74" s="79" t="s">
        <v>278</v>
      </c>
      <c r="C74" s="8" t="s">
        <v>112</v>
      </c>
      <c r="D74" s="8" t="s">
        <v>107</v>
      </c>
      <c r="E74" s="8" t="s">
        <v>182</v>
      </c>
      <c r="F74" s="77">
        <f>'прил 3'!G76</f>
        <v>24500</v>
      </c>
    </row>
    <row r="75" spans="1:6" ht="38.25" hidden="1">
      <c r="A75" s="78" t="s">
        <v>280</v>
      </c>
      <c r="B75" s="79" t="s">
        <v>278</v>
      </c>
      <c r="C75" s="8" t="s">
        <v>279</v>
      </c>
      <c r="D75" s="8" t="s">
        <v>107</v>
      </c>
      <c r="E75" s="8" t="s">
        <v>182</v>
      </c>
      <c r="F75" s="77">
        <f>'прил 3'!G77</f>
        <v>0</v>
      </c>
    </row>
    <row r="76" spans="1:6" ht="25.5">
      <c r="A76" s="9" t="s">
        <v>456</v>
      </c>
      <c r="B76" s="8" t="s">
        <v>458</v>
      </c>
      <c r="C76" s="8"/>
      <c r="D76" s="8"/>
      <c r="E76" s="8"/>
      <c r="F76" s="77">
        <f>F77</f>
        <v>378354</v>
      </c>
    </row>
    <row r="77" spans="1:6" ht="38.25">
      <c r="A77" s="9" t="s">
        <v>457</v>
      </c>
      <c r="B77" s="8" t="s">
        <v>459</v>
      </c>
      <c r="C77" s="8" t="s">
        <v>112</v>
      </c>
      <c r="D77" s="8" t="s">
        <v>107</v>
      </c>
      <c r="E77" s="8" t="s">
        <v>182</v>
      </c>
      <c r="F77" s="77">
        <f>'прил 3'!G79</f>
        <v>378354</v>
      </c>
    </row>
    <row r="79" spans="1:6" ht="12.75">
      <c r="A79" s="33" t="s">
        <v>213</v>
      </c>
      <c r="B79" s="33"/>
      <c r="C79" s="33"/>
      <c r="D79" s="33"/>
      <c r="E79" s="144" t="s">
        <v>211</v>
      </c>
      <c r="F79" s="144"/>
    </row>
    <row r="80" spans="1:6" ht="15.75" customHeight="1">
      <c r="A80" s="33"/>
      <c r="B80" s="33"/>
      <c r="C80" s="33"/>
      <c r="D80" s="33"/>
      <c r="E80" s="33"/>
      <c r="F80" s="33"/>
    </row>
  </sheetData>
  <sheetProtection/>
  <mergeCells count="10">
    <mergeCell ref="E79:F79"/>
    <mergeCell ref="A11:F11"/>
    <mergeCell ref="A10:F10"/>
    <mergeCell ref="C15:C16"/>
    <mergeCell ref="F15:F16"/>
    <mergeCell ref="A15:A16"/>
    <mergeCell ref="B15:B16"/>
    <mergeCell ref="D15:D16"/>
    <mergeCell ref="E15:E16"/>
    <mergeCell ref="A12:F12"/>
  </mergeCells>
  <printOptions/>
  <pageMargins left="0.7480314960629921" right="0.2755905511811024" top="0.35433070866141736" bottom="0.35433070866141736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2018-03-28T09:55:45Z</cp:lastPrinted>
  <dcterms:created xsi:type="dcterms:W3CDTF">1996-10-08T23:32:33Z</dcterms:created>
  <dcterms:modified xsi:type="dcterms:W3CDTF">2019-01-11T05:05:09Z</dcterms:modified>
  <cp:category/>
  <cp:version/>
  <cp:contentType/>
  <cp:contentStatus/>
</cp:coreProperties>
</file>