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145" tabRatio="738" activeTab="6"/>
  </bookViews>
  <sheets>
    <sheet name="Отчет МП 2014" sheetId="1" r:id="rId1"/>
    <sheet name="Отчет МП 2015" sheetId="2" r:id="rId2"/>
    <sheet name="Отчет МП 2016" sheetId="3" r:id="rId3"/>
    <sheet name="Отчет МП 2017" sheetId="4" r:id="rId4"/>
    <sheet name="Отчет МП 2018" sheetId="5" r:id="rId5"/>
    <sheet name="Отчет МП 2019" sheetId="6" r:id="rId6"/>
    <sheet name="Отчет МП 2020" sheetId="7" r:id="rId7"/>
  </sheets>
  <definedNames>
    <definedName name="Excel_BuiltIn_Print_Area_4_1">#REF!</definedName>
    <definedName name="А35" localSheetId="0">'Отчет МП 2014'!$21:$21</definedName>
    <definedName name="А35" localSheetId="1">'Отчет МП 2015'!$21:$21</definedName>
    <definedName name="А35" localSheetId="2">'Отчет МП 2016'!$21:$21</definedName>
    <definedName name="А35" localSheetId="4">'Отчет МП 2018'!$21:$21</definedName>
    <definedName name="А35" localSheetId="5">'Отчет МП 2019'!$21:$21</definedName>
    <definedName name="А35" localSheetId="6">'Отчет МП 2020'!$22:$22</definedName>
    <definedName name="А35">'Отчет МП 2017'!$21:$21</definedName>
    <definedName name="_xlnm.Print_Area" localSheetId="0">'Отчет МП 2014'!$A$1:$S$40</definedName>
    <definedName name="_xlnm.Print_Area" localSheetId="1">'Отчет МП 2015'!$A$1:$S$40</definedName>
    <definedName name="_xlnm.Print_Area" localSheetId="2">'Отчет МП 2016'!$A$1:$S$40</definedName>
    <definedName name="_xlnm.Print_Area" localSheetId="3">'Отчет МП 2017'!$A$1:$S$40</definedName>
    <definedName name="_xlnm.Print_Area" localSheetId="4">'Отчет МП 2018'!$A$1:$S$40</definedName>
    <definedName name="_xlnm.Print_Area" localSheetId="5">'Отчет МП 2019'!$A$1:$S$49</definedName>
    <definedName name="_xlnm.Print_Area" localSheetId="6">'Отчет МП 2020'!$A$1:$S$50</definedName>
  </definedNames>
  <calcPr fullCalcOnLoad="1"/>
</workbook>
</file>

<file path=xl/sharedStrings.xml><?xml version="1.0" encoding="utf-8"?>
<sst xmlns="http://schemas.openxmlformats.org/spreadsheetml/2006/main" count="505" uniqueCount="75">
  <si>
    <t>№ п/п</t>
  </si>
  <si>
    <t>Объемы финансирования</t>
  </si>
  <si>
    <t>всего
(тыс. руб.)</t>
  </si>
  <si>
    <t xml:space="preserve">в том числе по источникам  финансирования     </t>
  </si>
  <si>
    <t xml:space="preserve">федеральный  бюджет       </t>
  </si>
  <si>
    <t xml:space="preserve">областной бюджет  </t>
  </si>
  <si>
    <t>муниципальный бюджет</t>
  </si>
  <si>
    <t>другие источники</t>
  </si>
  <si>
    <t xml:space="preserve">план </t>
  </si>
  <si>
    <t xml:space="preserve">факт </t>
  </si>
  <si>
    <t>план</t>
  </si>
  <si>
    <t>факт</t>
  </si>
  <si>
    <t>Срок реализации программы</t>
  </si>
  <si>
    <t>Наименование целевых показателей (индикаторов) определяющих результативность реализации мероприятий</t>
  </si>
  <si>
    <t>Уровень достижения показателей,%</t>
  </si>
  <si>
    <t xml:space="preserve">Наименование  программных мероприятий  </t>
  </si>
  <si>
    <t>Уровень освоения финансовых средств</t>
  </si>
  <si>
    <t>Планируемые  значения целевых показателей</t>
  </si>
  <si>
    <t>Фактически достигнутые значения целевых показателей</t>
  </si>
  <si>
    <t>Всего по программам</t>
  </si>
  <si>
    <t>2.</t>
  </si>
  <si>
    <t>Колличество систематически занимающихся физ. Культурой и спортом.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</si>
  <si>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2017 год</t>
  </si>
  <si>
    <t>Подпрограмма «Обеспечение реализации муниципальной программы»</t>
  </si>
  <si>
    <t>1.1</t>
  </si>
  <si>
    <t xml:space="preserve">Мероприятия по обеспечению функционирования администрации Самодуровского сельского поселения </t>
  </si>
  <si>
    <t>Создание необходимых условий для эффективной реализации полномочий органами местного самоуправления Самодуровского сельского поселения по решению вопросов местного значения</t>
  </si>
  <si>
    <t>1.2</t>
  </si>
  <si>
    <t>Подпрограмма «Управление муниципальными финансами»</t>
  </si>
  <si>
    <t>Создание условий для  эффективного управления финансами администрации Самодуровского сельского поселения</t>
  </si>
  <si>
    <t>1.3</t>
  </si>
  <si>
    <t>Подпрограмма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</si>
  <si>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>Обеспечение комплексной безопасности населения и территории поселения</t>
  </si>
  <si>
    <t>Подпрограмма «Управление и распоряжение муниципальным имуществом»</t>
  </si>
  <si>
    <t>1.4</t>
  </si>
  <si>
    <t>Мероприятия по управлению и распоряжению муниципальным имуществом</t>
  </si>
  <si>
    <t>Подпрограмма «Финансовое обеспечение муниципальных образований Воронежской области для исполнения переданных полномочий»</t>
  </si>
  <si>
    <t>Создание необходимых условий для эффективной работы ВУР в Самодуровском сельском поселении</t>
  </si>
  <si>
    <t>Муниципальная программа         «Развитие жилищно-коммунального хозяйства  Самодуровского сельского поселения в  2014-2023 годах»</t>
  </si>
  <si>
    <t>Основное мероприятие  «Благоустройство территории сельского поселения»</t>
  </si>
  <si>
    <t>Подпрограмма «Развитие дорожного хозяйства»</t>
  </si>
  <si>
    <t>Основное мероприятие  «Развитию сети автомобильных дорог общего пользования »</t>
  </si>
  <si>
    <t>повышение комфортности условий проживания в сельском поселении</t>
  </si>
  <si>
    <t xml:space="preserve">1. Приведение улично-дорожной сети в соответствие с потребительскими требованиями на длительный период по критериям безопасности движения, грузоподъемности, долговечности и эксплуатационной надежности.
2. Повышение общего уровня благоустройства поселения. 
</t>
  </si>
  <si>
    <t>Основное мероприятие  «Обеспечение деятельности ВУР»</t>
  </si>
  <si>
    <t>Основное мероприятие  "Финансовое обеспечение подпрограммы"</t>
  </si>
  <si>
    <t>Основное мероприятие  "Управление резервным фондом Самодуровсского сельского поселения"</t>
  </si>
  <si>
    <t>«Муниципальное управление и гражданское общество Самодуровского сельского поселения Поворинского муниципального района Воронежской области на 2014-2023 годы»</t>
  </si>
  <si>
    <t>2.1</t>
  </si>
  <si>
    <t>2.2</t>
  </si>
  <si>
    <t>Муниципальная программа «Развитие культуры Самодуровского сельского поселения Поворинского муниципального района Воронежской области на 2014-2023гг.»</t>
  </si>
  <si>
    <t>Подпрограмма «Обеспечение реализации муниципальной программы (библиотеки)»</t>
  </si>
  <si>
    <t>Основное мероприятие  «Содержание и обеспечение деятельности муниципальных библиотек»</t>
  </si>
  <si>
    <t>Подпрограмма «Обеспечение реализации муниципальной программы (Учреждения культуры)»</t>
  </si>
  <si>
    <t xml:space="preserve">Основное мероприятие  «Содержанию и обеспечению деятельности муниципальных учреждений культуры» </t>
  </si>
  <si>
    <t>Формирование единого культурного пространства, создание условий для свободного доступа граждан к культурным ценностям и информационным ресурсам, создание условий для сохранения и развития культурного потенциала поселения, повышение культурного и нравственного уровня развития населения Самодуровского сельского поселения, обеспечение свободы творчества и прав граждан на участие в культурной жизни, создание условий для организации отдыха населения, привлечение населения к участию в массовых мероприятиях.</t>
  </si>
  <si>
    <t>Создание условий для обеспечения эффективной деятельности муниципальных библиотек.</t>
  </si>
  <si>
    <t>3.1</t>
  </si>
  <si>
    <t>3.2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</si>
  <si>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2016 год</t>
  </si>
  <si>
    <t>1.5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</si>
  <si>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2015 год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</si>
  <si>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2018 год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</si>
  <si>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2014 год</t>
  </si>
  <si>
    <t>Отчет 
о ходе реализации  муниципальных программ Самодуровского поселения Поворинского муниципального района  Воронежской области  за 2019 год</t>
  </si>
  <si>
    <t>4</t>
  </si>
  <si>
    <t>Муниципальная программа «Энергосбережение  и    повышение энергетической  эффективности на территории    Самодуровского  сельского поселения на 2016-2023 годы»</t>
  </si>
  <si>
    <t>Основное мероприятие  «Повышение эффективности использования энергетических ресурсов»</t>
  </si>
  <si>
    <t>5</t>
  </si>
  <si>
    <t xml:space="preserve">1)улучшение качества жизни и благосостояния населения Самодуровского сельского поселения
2)совершенствование нормативных и правовых условий для поддержки энергосбережения и повышения энергетической эффективности;
3)широкая пропаганда энергосбережения;
4)повышение эффективности использования энергетических ресурсов Самодуровского сельского поселения; 
5)снижение финансовой нагрузки на бюджет за счет сокращения платежей за  энергетические ресурсы.    
</t>
  </si>
  <si>
    <t>Муниципальная программа «Развитие малого и среднего 
предпринимательства на территории
Самодуровского сельского поселения 
Поворинского муниципального района 
Воронежской области  в 2020 - 2021 годах»</t>
  </si>
  <si>
    <t xml:space="preserve">1) устойчивому росту уровня социально- экономического развития сельского поселения и благосостояния граждан;
2) формированию экономически активного среднего класса;
3)развитию свободных конкурентных рынков;
4) развитию инновационно - технологической сферы малого и среднего предпринимательства (МСП);
5) обеспечению занятости населения.
</t>
  </si>
  <si>
    <t>Основное мероприятие  «Информационная и консультационная поддержка»</t>
  </si>
  <si>
    <t>Отчет 
о ходе реализации  муниципальных программ Самодуровского поселения Поворинского муниципального района  Воронежской области  за 2020 год</t>
  </si>
  <si>
    <t>Проведение выборов и референдумов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</si>
</sst>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;[Red]0.00"/>
    <numFmt numFmtId="179" formatCode="0.00_ ;\-0.00\ "/>
    <numFmt numFmtId="180" formatCode="#,##0.0"/>
    <numFmt numFmtId="181" formatCode="#,##0.00\ &quot;₽&quot;"/>
    <numFmt numFmtId="182" formatCode="#,##0.0;[Red]#,##0.0"/>
    <numFmt numFmtId="183" formatCode="0.0;[Red]0.0"/>
    <numFmt numFmtId="184" formatCode="0;[Red]0"/>
    <numFmt numFmtId="185" formatCode="#,##0;[Red]#,##0"/>
    <numFmt numFmtId="186" formatCode="0.0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6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46" fillId="34" borderId="0" xfId="0" applyFont="1" applyFill="1" applyAlignment="1">
      <alignment/>
    </xf>
    <xf numFmtId="0" fontId="46" fillId="35" borderId="0" xfId="0" applyFont="1" applyFill="1" applyAlignment="1">
      <alignment/>
    </xf>
    <xf numFmtId="0" fontId="0" fillId="35" borderId="0" xfId="0" applyFill="1" applyAlignment="1">
      <alignment/>
    </xf>
    <xf numFmtId="178" fontId="46" fillId="35" borderId="0" xfId="0" applyNumberFormat="1" applyFont="1" applyFill="1" applyAlignment="1">
      <alignment/>
    </xf>
    <xf numFmtId="4" fontId="6" fillId="36" borderId="14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 wrapText="1"/>
    </xf>
    <xf numFmtId="178" fontId="47" fillId="36" borderId="14" xfId="0" applyNumberFormat="1" applyFont="1" applyFill="1" applyBorder="1" applyAlignment="1">
      <alignment horizontal="center" vertical="center" wrapText="1"/>
    </xf>
    <xf numFmtId="178" fontId="4" fillId="36" borderId="14" xfId="0" applyNumberFormat="1" applyFont="1" applyFill="1" applyBorder="1" applyAlignment="1">
      <alignment horizontal="center" vertical="center" wrapText="1"/>
    </xf>
    <xf numFmtId="4" fontId="47" fillId="36" borderId="14" xfId="0" applyNumberFormat="1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0" fontId="47" fillId="36" borderId="14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178" fontId="47" fillId="0" borderId="14" xfId="0" applyNumberFormat="1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0" fontId="47" fillId="35" borderId="14" xfId="0" applyFont="1" applyFill="1" applyBorder="1" applyAlignment="1">
      <alignment horizontal="center" vertical="center" wrapText="1"/>
    </xf>
    <xf numFmtId="178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/>
    </xf>
    <xf numFmtId="10" fontId="6" fillId="36" borderId="14" xfId="0" applyNumberFormat="1" applyFont="1" applyFill="1" applyBorder="1" applyAlignment="1">
      <alignment horizontal="center" vertical="center" wrapText="1"/>
    </xf>
    <xf numFmtId="10" fontId="47" fillId="0" borderId="14" xfId="0" applyNumberFormat="1" applyFont="1" applyBorder="1" applyAlignment="1">
      <alignment horizontal="center" vertical="center" wrapText="1"/>
    </xf>
    <xf numFmtId="10" fontId="47" fillId="35" borderId="14" xfId="0" applyNumberFormat="1" applyFont="1" applyFill="1" applyBorder="1" applyAlignment="1">
      <alignment horizontal="center" vertical="center" wrapText="1"/>
    </xf>
    <xf numFmtId="178" fontId="47" fillId="35" borderId="14" xfId="0" applyNumberFormat="1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vertical="center" wrapText="1"/>
    </xf>
    <xf numFmtId="10" fontId="47" fillId="35" borderId="14" xfId="0" applyNumberFormat="1" applyFont="1" applyFill="1" applyBorder="1" applyAlignment="1">
      <alignment horizontal="center" vertical="center"/>
    </xf>
    <xf numFmtId="178" fontId="6" fillId="0" borderId="14" xfId="0" applyNumberFormat="1" applyFont="1" applyBorder="1" applyAlignment="1">
      <alignment horizontal="center" vertical="center" wrapText="1"/>
    </xf>
    <xf numFmtId="10" fontId="6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/>
    </xf>
    <xf numFmtId="49" fontId="47" fillId="36" borderId="14" xfId="0" applyNumberFormat="1" applyFont="1" applyFill="1" applyBorder="1" applyAlignment="1">
      <alignment horizontal="center" vertical="center"/>
    </xf>
    <xf numFmtId="178" fontId="47" fillId="35" borderId="14" xfId="0" applyNumberFormat="1" applyFont="1" applyFill="1" applyBorder="1" applyAlignment="1">
      <alignment/>
    </xf>
    <xf numFmtId="0" fontId="47" fillId="35" borderId="14" xfId="0" applyNumberFormat="1" applyFont="1" applyFill="1" applyBorder="1" applyAlignment="1">
      <alignment/>
    </xf>
    <xf numFmtId="10" fontId="47" fillId="35" borderId="14" xfId="0" applyNumberFormat="1" applyFont="1" applyFill="1" applyBorder="1" applyAlignment="1">
      <alignment/>
    </xf>
    <xf numFmtId="0" fontId="47" fillId="35" borderId="14" xfId="0" applyFont="1" applyFill="1" applyBorder="1" applyAlignment="1">
      <alignment horizontal="left" vertical="center" wrapText="1"/>
    </xf>
    <xf numFmtId="0" fontId="47" fillId="36" borderId="14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49" fontId="47" fillId="36" borderId="14" xfId="0" applyNumberFormat="1" applyFont="1" applyFill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0" fontId="47" fillId="0" borderId="14" xfId="0" applyFont="1" applyFill="1" applyBorder="1" applyAlignment="1">
      <alignment horizontal="left" vertical="center" wrapText="1"/>
    </xf>
    <xf numFmtId="2" fontId="47" fillId="36" borderId="14" xfId="0" applyNumberFormat="1" applyFont="1" applyFill="1" applyBorder="1" applyAlignment="1">
      <alignment horizontal="center" vertical="center" wrapText="1"/>
    </xf>
    <xf numFmtId="172" fontId="47" fillId="36" borderId="14" xfId="0" applyNumberFormat="1" applyFont="1" applyFill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 wrapText="1"/>
    </xf>
    <xf numFmtId="10" fontId="47" fillId="0" borderId="14" xfId="0" applyNumberFormat="1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left" vertical="center" wrapText="1"/>
    </xf>
    <xf numFmtId="178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78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178" fontId="47" fillId="36" borderId="14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/>
    </xf>
    <xf numFmtId="10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left" vertical="center" wrapText="1"/>
    </xf>
    <xf numFmtId="49" fontId="47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horizontal="left" vertical="center" wrapText="1"/>
    </xf>
    <xf numFmtId="178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0" fontId="47" fillId="35" borderId="14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vertical="center" wrapText="1"/>
    </xf>
    <xf numFmtId="178" fontId="47" fillId="0" borderId="14" xfId="0" applyNumberFormat="1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0" fontId="47" fillId="35" borderId="14" xfId="0" applyFont="1" applyFill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178" fontId="47" fillId="36" borderId="0" xfId="0" applyNumberFormat="1" applyFont="1" applyFill="1" applyBorder="1" applyAlignment="1">
      <alignment horizontal="center" vertical="center" wrapText="1"/>
    </xf>
    <xf numFmtId="178" fontId="4" fillId="36" borderId="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Border="1" applyAlignment="1">
      <alignment horizontal="center" vertical="center" wrapText="1"/>
    </xf>
    <xf numFmtId="10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178" fontId="47" fillId="0" borderId="0" xfId="0" applyNumberFormat="1" applyFont="1" applyBorder="1" applyAlignment="1">
      <alignment horizontal="center" vertical="center"/>
    </xf>
    <xf numFmtId="10" fontId="47" fillId="0" borderId="0" xfId="0" applyNumberFormat="1" applyFont="1" applyBorder="1" applyAlignment="1">
      <alignment horizontal="center" vertical="center"/>
    </xf>
    <xf numFmtId="49" fontId="47" fillId="35" borderId="14" xfId="0" applyNumberFormat="1" applyFont="1" applyFill="1" applyBorder="1" applyAlignment="1">
      <alignment horizontal="center"/>
    </xf>
    <xf numFmtId="178" fontId="4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36" borderId="14" xfId="0" applyFont="1" applyFill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178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178" fontId="47" fillId="36" borderId="14" xfId="0" applyNumberFormat="1" applyFont="1" applyFill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 wrapText="1"/>
    </xf>
    <xf numFmtId="10" fontId="47" fillId="0" borderId="14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left" vertical="center" wrapText="1"/>
    </xf>
    <xf numFmtId="178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10" fontId="47" fillId="35" borderId="14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178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10" fontId="47" fillId="0" borderId="14" xfId="0" applyNumberFormat="1" applyFont="1" applyBorder="1" applyAlignment="1">
      <alignment horizontal="center" vertical="center"/>
    </xf>
    <xf numFmtId="178" fontId="47" fillId="36" borderId="14" xfId="0" applyNumberFormat="1" applyFont="1" applyFill="1" applyBorder="1" applyAlignment="1">
      <alignment horizontal="center" vertical="center" wrapText="1"/>
    </xf>
    <xf numFmtId="178" fontId="47" fillId="0" borderId="14" xfId="0" applyNumberFormat="1" applyFont="1" applyBorder="1" applyAlignment="1">
      <alignment horizontal="center" vertical="center" wrapText="1"/>
    </xf>
    <xf numFmtId="0" fontId="47" fillId="0" borderId="14" xfId="0" applyNumberFormat="1" applyFont="1" applyBorder="1" applyAlignment="1">
      <alignment horizontal="center" vertical="center" wrapText="1"/>
    </xf>
    <xf numFmtId="10" fontId="47" fillId="0" borderId="14" xfId="0" applyNumberFormat="1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left" vertical="center" wrapText="1"/>
    </xf>
    <xf numFmtId="178" fontId="47" fillId="35" borderId="14" xfId="0" applyNumberFormat="1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10" fontId="47" fillId="35" borderId="14" xfId="0" applyNumberFormat="1" applyFont="1" applyFill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/>
    </xf>
    <xf numFmtId="178" fontId="6" fillId="35" borderId="14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178" fontId="47" fillId="36" borderId="16" xfId="0" applyNumberFormat="1" applyFont="1" applyFill="1" applyBorder="1" applyAlignment="1">
      <alignment horizontal="center" vertical="center" wrapText="1"/>
    </xf>
    <xf numFmtId="178" fontId="47" fillId="36" borderId="17" xfId="0" applyNumberFormat="1" applyFont="1" applyFill="1" applyBorder="1" applyAlignment="1">
      <alignment horizontal="center" vertical="center" wrapText="1"/>
    </xf>
    <xf numFmtId="0" fontId="47" fillId="35" borderId="16" xfId="0" applyFont="1" applyFill="1" applyBorder="1" applyAlignment="1">
      <alignment horizontal="center" vertical="center" wrapText="1"/>
    </xf>
    <xf numFmtId="0" fontId="47" fillId="35" borderId="21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left" vertical="center" wrapText="1"/>
    </xf>
    <xf numFmtId="0" fontId="47" fillId="36" borderId="17" xfId="0" applyFont="1" applyFill="1" applyBorder="1" applyAlignment="1">
      <alignment horizontal="left" vertical="center" wrapText="1"/>
    </xf>
    <xf numFmtId="178" fontId="6" fillId="35" borderId="16" xfId="0" applyNumberFormat="1" applyFont="1" applyFill="1" applyBorder="1" applyAlignment="1">
      <alignment horizontal="center" vertical="center" wrapText="1"/>
    </xf>
    <xf numFmtId="178" fontId="6" fillId="35" borderId="21" xfId="0" applyNumberFormat="1" applyFont="1" applyFill="1" applyBorder="1" applyAlignment="1">
      <alignment horizontal="center" vertical="center" wrapText="1"/>
    </xf>
    <xf numFmtId="178" fontId="6" fillId="35" borderId="17" xfId="0" applyNumberFormat="1" applyFont="1" applyFill="1" applyBorder="1" applyAlignment="1">
      <alignment horizontal="center" vertical="center" wrapText="1"/>
    </xf>
    <xf numFmtId="178" fontId="47" fillId="35" borderId="16" xfId="0" applyNumberFormat="1" applyFont="1" applyFill="1" applyBorder="1" applyAlignment="1">
      <alignment horizontal="center" vertical="center" wrapText="1"/>
    </xf>
    <xf numFmtId="178" fontId="47" fillId="35" borderId="21" xfId="0" applyNumberFormat="1" applyFont="1" applyFill="1" applyBorder="1" applyAlignment="1">
      <alignment horizontal="center" vertical="center" wrapText="1"/>
    </xf>
    <xf numFmtId="178" fontId="47" fillId="35" borderId="17" xfId="0" applyNumberFormat="1" applyFont="1" applyFill="1" applyBorder="1" applyAlignment="1">
      <alignment horizontal="center" vertical="center" wrapText="1"/>
    </xf>
    <xf numFmtId="10" fontId="47" fillId="35" borderId="16" xfId="0" applyNumberFormat="1" applyFont="1" applyFill="1" applyBorder="1" applyAlignment="1">
      <alignment horizontal="center" vertical="center" wrapText="1"/>
    </xf>
    <xf numFmtId="10" fontId="47" fillId="35" borderId="21" xfId="0" applyNumberFormat="1" applyFont="1" applyFill="1" applyBorder="1" applyAlignment="1">
      <alignment horizontal="center" vertical="center" wrapText="1"/>
    </xf>
    <xf numFmtId="10" fontId="47" fillId="35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SheetLayoutView="75" zoomScalePageLayoutView="0" workbookViewId="0" topLeftCell="A1">
      <selection activeCell="E10" sqref="E10:E11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129" t="s">
        <v>63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130" t="s">
        <v>0</v>
      </c>
      <c r="B3" s="131" t="s">
        <v>15</v>
      </c>
      <c r="C3" s="132" t="s">
        <v>12</v>
      </c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35" t="s">
        <v>16</v>
      </c>
      <c r="O3" s="136"/>
      <c r="P3" s="127" t="s">
        <v>13</v>
      </c>
      <c r="Q3" s="127" t="s">
        <v>17</v>
      </c>
      <c r="R3" s="127" t="s">
        <v>18</v>
      </c>
      <c r="S3" s="127" t="s">
        <v>14</v>
      </c>
      <c r="T3" s="6"/>
    </row>
    <row r="4" spans="1:20" ht="15" customHeight="1">
      <c r="A4" s="130"/>
      <c r="B4" s="131"/>
      <c r="C4" s="133"/>
      <c r="D4" s="126" t="s">
        <v>2</v>
      </c>
      <c r="E4" s="127"/>
      <c r="F4" s="127" t="s">
        <v>3</v>
      </c>
      <c r="G4" s="127"/>
      <c r="H4" s="127"/>
      <c r="I4" s="127"/>
      <c r="J4" s="127"/>
      <c r="K4" s="127"/>
      <c r="L4" s="127"/>
      <c r="M4" s="127"/>
      <c r="N4" s="137"/>
      <c r="O4" s="138"/>
      <c r="P4" s="127"/>
      <c r="Q4" s="127"/>
      <c r="R4" s="127"/>
      <c r="S4" s="127"/>
      <c r="T4" s="6"/>
    </row>
    <row r="5" spans="1:20" ht="27" customHeight="1">
      <c r="A5" s="130"/>
      <c r="B5" s="131"/>
      <c r="C5" s="133"/>
      <c r="D5" s="128"/>
      <c r="E5" s="127"/>
      <c r="F5" s="127" t="s">
        <v>4</v>
      </c>
      <c r="G5" s="127"/>
      <c r="H5" s="127" t="s">
        <v>5</v>
      </c>
      <c r="I5" s="127"/>
      <c r="J5" s="127" t="s">
        <v>6</v>
      </c>
      <c r="K5" s="127"/>
      <c r="L5" s="127" t="s">
        <v>7</v>
      </c>
      <c r="M5" s="127"/>
      <c r="N5" s="131"/>
      <c r="O5" s="128"/>
      <c r="P5" s="127"/>
      <c r="Q5" s="127"/>
      <c r="R5" s="127"/>
      <c r="S5" s="127"/>
      <c r="T5" s="6"/>
    </row>
    <row r="6" spans="1:20" ht="64.5" customHeight="1">
      <c r="A6" s="130"/>
      <c r="B6" s="131"/>
      <c r="C6" s="134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127"/>
      <c r="Q6" s="127"/>
      <c r="R6" s="127"/>
      <c r="S6" s="127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61"/>
      <c r="D8" s="40">
        <f aca="true" t="shared" si="0" ref="D8:M8">D9+D21+D34</f>
        <v>2222.2</v>
      </c>
      <c r="E8" s="40">
        <f t="shared" si="0"/>
        <v>2203.3999999999996</v>
      </c>
      <c r="F8" s="40">
        <f t="shared" si="0"/>
        <v>58.6</v>
      </c>
      <c r="G8" s="40">
        <f t="shared" si="0"/>
        <v>58.6</v>
      </c>
      <c r="H8" s="40">
        <f t="shared" si="0"/>
        <v>32.7</v>
      </c>
      <c r="I8" s="40">
        <f t="shared" si="0"/>
        <v>32.7</v>
      </c>
      <c r="J8" s="40">
        <f t="shared" si="0"/>
        <v>2130.8999999999996</v>
      </c>
      <c r="K8" s="40">
        <f t="shared" si="0"/>
        <v>2112.1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0.9915399153991539</v>
      </c>
      <c r="P8" s="40"/>
      <c r="Q8" s="40">
        <f>Q9+Q21+Q34</f>
        <v>2222.2</v>
      </c>
      <c r="R8" s="40">
        <f>R9+R21+R34</f>
        <v>2203.3999999999996</v>
      </c>
      <c r="S8" s="41">
        <f>R8/Q8</f>
        <v>0.9915399153991539</v>
      </c>
      <c r="T8" s="8"/>
    </row>
    <row r="9" spans="1:20" s="15" customFormat="1" ht="115.5" customHeight="1">
      <c r="A9" s="63">
        <v>1</v>
      </c>
      <c r="B9" s="68" t="s">
        <v>47</v>
      </c>
      <c r="C9" s="63">
        <v>2014</v>
      </c>
      <c r="D9" s="62">
        <f>F9+H9+J9</f>
        <v>1424.9999999999998</v>
      </c>
      <c r="E9" s="62">
        <f>G9+I9+K9</f>
        <v>1416.8999999999999</v>
      </c>
      <c r="F9" s="62">
        <f aca="true" t="shared" si="1" ref="F9:M9">F10+F13+F15+F17+F19</f>
        <v>58.6</v>
      </c>
      <c r="G9" s="62">
        <f t="shared" si="1"/>
        <v>58.6</v>
      </c>
      <c r="H9" s="62">
        <f t="shared" si="1"/>
        <v>0</v>
      </c>
      <c r="I9" s="62">
        <f t="shared" si="1"/>
        <v>0</v>
      </c>
      <c r="J9" s="62">
        <f>J10+J13+J15+J17+J19</f>
        <v>1366.3999999999999</v>
      </c>
      <c r="K9" s="62">
        <f t="shared" si="1"/>
        <v>1358.3</v>
      </c>
      <c r="L9" s="62">
        <f t="shared" si="1"/>
        <v>0</v>
      </c>
      <c r="M9" s="62">
        <f t="shared" si="1"/>
        <v>0</v>
      </c>
      <c r="N9" s="31">
        <v>100</v>
      </c>
      <c r="O9" s="67">
        <f>E9/D9</f>
        <v>0.9943157894736843</v>
      </c>
      <c r="P9" s="38"/>
      <c r="Q9" s="37">
        <f>D9</f>
        <v>1424.9999999999998</v>
      </c>
      <c r="R9" s="37">
        <f>E9</f>
        <v>1416.8999999999999</v>
      </c>
      <c r="S9" s="39">
        <f>R9/Q9</f>
        <v>0.9943157894736843</v>
      </c>
      <c r="T9" s="14"/>
    </row>
    <row r="10" spans="1:20" ht="129.75" customHeight="1">
      <c r="A10" s="122" t="s">
        <v>24</v>
      </c>
      <c r="B10" s="108" t="s">
        <v>23</v>
      </c>
      <c r="C10" s="117">
        <v>2014</v>
      </c>
      <c r="D10" s="113">
        <f>H10+J10</f>
        <v>1345.8</v>
      </c>
      <c r="E10" s="113">
        <f>I10+K10</f>
        <v>1337.7</v>
      </c>
      <c r="F10" s="113">
        <f>F12</f>
        <v>0</v>
      </c>
      <c r="G10" s="113">
        <f>G12</f>
        <v>0</v>
      </c>
      <c r="H10" s="112">
        <v>0</v>
      </c>
      <c r="I10" s="112">
        <v>0</v>
      </c>
      <c r="J10" s="112">
        <f>J12</f>
        <v>1345.8</v>
      </c>
      <c r="K10" s="112">
        <f>K12</f>
        <v>1337.7</v>
      </c>
      <c r="L10" s="113">
        <f>L12</f>
        <v>0</v>
      </c>
      <c r="M10" s="113">
        <f>M12</f>
        <v>0</v>
      </c>
      <c r="N10" s="114">
        <v>100</v>
      </c>
      <c r="O10" s="115">
        <f>E10/D10</f>
        <v>0.9939812750780206</v>
      </c>
      <c r="P10" s="49" t="s">
        <v>26</v>
      </c>
      <c r="Q10" s="109">
        <f>D10</f>
        <v>1345.8</v>
      </c>
      <c r="R10" s="109">
        <f>E10</f>
        <v>1337.7</v>
      </c>
      <c r="S10" s="111">
        <f>R10/Q10</f>
        <v>0.9939812750780206</v>
      </c>
      <c r="T10" s="13"/>
    </row>
    <row r="11" spans="1:20" ht="19.5" customHeight="1" hidden="1" thickBot="1">
      <c r="A11" s="122"/>
      <c r="B11" s="108"/>
      <c r="C11" s="117"/>
      <c r="D11" s="113"/>
      <c r="E11" s="113"/>
      <c r="F11" s="113"/>
      <c r="G11" s="113"/>
      <c r="H11" s="112"/>
      <c r="I11" s="112"/>
      <c r="J11" s="112"/>
      <c r="K11" s="112"/>
      <c r="L11" s="113"/>
      <c r="M11" s="113"/>
      <c r="N11" s="114"/>
      <c r="O11" s="115" t="e">
        <f>E11/D11*100</f>
        <v>#DIV/0!</v>
      </c>
      <c r="P11" s="49"/>
      <c r="Q11" s="110"/>
      <c r="R11" s="110"/>
      <c r="S11" s="111"/>
      <c r="T11" s="8"/>
    </row>
    <row r="12" spans="1:20" ht="60">
      <c r="A12" s="44"/>
      <c r="B12" s="49" t="s">
        <v>25</v>
      </c>
      <c r="C12" s="23">
        <v>2014</v>
      </c>
      <c r="D12" s="22">
        <v>1345.8</v>
      </c>
      <c r="E12" s="22">
        <v>1337.7</v>
      </c>
      <c r="F12" s="22">
        <v>0</v>
      </c>
      <c r="G12" s="22">
        <v>0</v>
      </c>
      <c r="H12" s="22">
        <v>0</v>
      </c>
      <c r="I12" s="22">
        <v>0</v>
      </c>
      <c r="J12" s="22">
        <f>D12</f>
        <v>1345.8</v>
      </c>
      <c r="K12" s="22">
        <f>E12</f>
        <v>1337.7</v>
      </c>
      <c r="L12" s="22">
        <v>0</v>
      </c>
      <c r="M12" s="22">
        <v>0</v>
      </c>
      <c r="N12" s="17">
        <f>N10</f>
        <v>100</v>
      </c>
      <c r="O12" s="34">
        <f>E12/D12</f>
        <v>0.9939812750780206</v>
      </c>
      <c r="P12" s="49"/>
      <c r="Q12" s="22">
        <f>D12</f>
        <v>1345.8</v>
      </c>
      <c r="R12" s="22">
        <f>E12</f>
        <v>1337.7</v>
      </c>
      <c r="S12" s="25">
        <f>R12/Q12</f>
        <v>0.9939812750780206</v>
      </c>
      <c r="T12" s="8"/>
    </row>
    <row r="13" spans="1:20" ht="97.5" customHeight="1">
      <c r="A13" s="44" t="s">
        <v>27</v>
      </c>
      <c r="B13" s="49" t="s">
        <v>28</v>
      </c>
      <c r="C13" s="23">
        <v>2014</v>
      </c>
      <c r="D13" s="22">
        <f>D14</f>
        <v>0</v>
      </c>
      <c r="E13" s="22">
        <f aca="true" t="shared" si="2" ref="E13:O13">E14</f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5">
        <f t="shared" si="2"/>
        <v>0</v>
      </c>
      <c r="P13" s="59" t="s">
        <v>29</v>
      </c>
      <c r="Q13" s="23">
        <v>0</v>
      </c>
      <c r="R13" s="23">
        <v>0</v>
      </c>
      <c r="S13" s="23">
        <v>0</v>
      </c>
      <c r="T13" s="8"/>
    </row>
    <row r="14" spans="1:20" ht="60">
      <c r="A14" s="44"/>
      <c r="B14" s="49" t="s">
        <v>46</v>
      </c>
      <c r="C14" s="23">
        <v>2014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v>0</v>
      </c>
      <c r="O14" s="34">
        <v>0</v>
      </c>
      <c r="P14" s="59"/>
      <c r="Q14" s="23">
        <v>0</v>
      </c>
      <c r="R14" s="23">
        <v>0</v>
      </c>
      <c r="S14" s="23">
        <v>0</v>
      </c>
      <c r="T14" s="8"/>
    </row>
    <row r="15" spans="1:20" ht="90">
      <c r="A15" s="44" t="s">
        <v>30</v>
      </c>
      <c r="B15" s="49" t="s">
        <v>31</v>
      </c>
      <c r="C15" s="23">
        <v>2014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7">
        <v>0</v>
      </c>
      <c r="O15" s="34">
        <v>0</v>
      </c>
      <c r="P15" s="59" t="s">
        <v>32</v>
      </c>
      <c r="Q15" s="23">
        <v>0</v>
      </c>
      <c r="R15" s="23">
        <v>0</v>
      </c>
      <c r="S15" s="23">
        <v>0</v>
      </c>
      <c r="T15" s="8"/>
    </row>
    <row r="16" spans="1:20" ht="45">
      <c r="A16" s="44"/>
      <c r="B16" s="49" t="s">
        <v>45</v>
      </c>
      <c r="C16" s="23">
        <v>2014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7">
        <v>0</v>
      </c>
      <c r="O16" s="34">
        <v>0</v>
      </c>
      <c r="P16" s="59"/>
      <c r="Q16" s="23">
        <v>0</v>
      </c>
      <c r="R16" s="23">
        <v>0</v>
      </c>
      <c r="S16" s="23">
        <v>0</v>
      </c>
      <c r="T16" s="8"/>
    </row>
    <row r="17" spans="1:20" ht="45">
      <c r="A17" s="44" t="s">
        <v>34</v>
      </c>
      <c r="B17" s="49" t="s">
        <v>33</v>
      </c>
      <c r="C17" s="23">
        <v>2014</v>
      </c>
      <c r="D17" s="22">
        <f>D18</f>
        <v>20.6</v>
      </c>
      <c r="E17" s="22">
        <f>E18</f>
        <v>20.6</v>
      </c>
      <c r="F17" s="22">
        <v>0</v>
      </c>
      <c r="G17" s="22">
        <v>0</v>
      </c>
      <c r="H17" s="22">
        <v>0</v>
      </c>
      <c r="I17" s="22">
        <v>0</v>
      </c>
      <c r="J17" s="22">
        <f>J18</f>
        <v>20.6</v>
      </c>
      <c r="K17" s="22">
        <f>K18</f>
        <v>20.6</v>
      </c>
      <c r="L17" s="22">
        <v>0</v>
      </c>
      <c r="M17" s="55">
        <v>0</v>
      </c>
      <c r="N17" s="34">
        <v>1</v>
      </c>
      <c r="O17" s="34">
        <f>K17/J17</f>
        <v>1</v>
      </c>
      <c r="P17" s="59" t="s">
        <v>32</v>
      </c>
      <c r="Q17" s="22">
        <f>J17</f>
        <v>20.6</v>
      </c>
      <c r="R17" s="22">
        <f>E17</f>
        <v>20.6</v>
      </c>
      <c r="S17" s="25">
        <f>R17/Q17</f>
        <v>1</v>
      </c>
      <c r="T17" s="8"/>
    </row>
    <row r="18" spans="1:20" ht="45">
      <c r="A18" s="44"/>
      <c r="B18" s="49" t="s">
        <v>35</v>
      </c>
      <c r="C18" s="23">
        <v>2014</v>
      </c>
      <c r="D18" s="22">
        <f>J18</f>
        <v>20.6</v>
      </c>
      <c r="E18" s="22">
        <f>K18</f>
        <v>20.6</v>
      </c>
      <c r="F18" s="22">
        <v>0</v>
      </c>
      <c r="G18" s="22">
        <v>0</v>
      </c>
      <c r="H18" s="22">
        <v>0</v>
      </c>
      <c r="I18" s="22">
        <v>0</v>
      </c>
      <c r="J18" s="22">
        <v>20.6</v>
      </c>
      <c r="K18" s="22">
        <v>20.6</v>
      </c>
      <c r="L18" s="22">
        <v>0</v>
      </c>
      <c r="M18" s="55">
        <v>0</v>
      </c>
      <c r="N18" s="34">
        <v>1</v>
      </c>
      <c r="O18" s="34">
        <f>K18/J18</f>
        <v>1</v>
      </c>
      <c r="P18" s="59"/>
      <c r="Q18" s="54">
        <f>D18</f>
        <v>20.6</v>
      </c>
      <c r="R18" s="22">
        <f>E18</f>
        <v>20.6</v>
      </c>
      <c r="S18" s="25">
        <f>R18/Q18</f>
        <v>1</v>
      </c>
      <c r="T18" s="8"/>
    </row>
    <row r="19" spans="1:20" ht="73.5" customHeight="1">
      <c r="A19" s="66" t="s">
        <v>60</v>
      </c>
      <c r="B19" s="59" t="s">
        <v>36</v>
      </c>
      <c r="C19" s="23">
        <v>2014</v>
      </c>
      <c r="D19" s="64">
        <f>D20</f>
        <v>58.6</v>
      </c>
      <c r="E19" s="64">
        <f aca="true" t="shared" si="3" ref="E19:O19">E20</f>
        <v>58.6</v>
      </c>
      <c r="F19" s="64">
        <f t="shared" si="3"/>
        <v>58.6</v>
      </c>
      <c r="G19" s="64">
        <f t="shared" si="3"/>
        <v>58.6</v>
      </c>
      <c r="H19" s="64">
        <f t="shared" si="3"/>
        <v>0</v>
      </c>
      <c r="I19" s="64">
        <f t="shared" si="3"/>
        <v>0</v>
      </c>
      <c r="J19" s="64">
        <f t="shared" si="3"/>
        <v>0</v>
      </c>
      <c r="K19" s="64">
        <f t="shared" si="3"/>
        <v>0</v>
      </c>
      <c r="L19" s="64">
        <f t="shared" si="3"/>
        <v>0</v>
      </c>
      <c r="M19" s="64">
        <f t="shared" si="3"/>
        <v>0</v>
      </c>
      <c r="N19" s="64">
        <f t="shared" si="3"/>
        <v>100</v>
      </c>
      <c r="O19" s="25">
        <f t="shared" si="3"/>
        <v>1</v>
      </c>
      <c r="P19" s="124" t="s">
        <v>37</v>
      </c>
      <c r="Q19" s="60">
        <f>D19</f>
        <v>58.6</v>
      </c>
      <c r="R19" s="60">
        <f>E19</f>
        <v>58.6</v>
      </c>
      <c r="S19" s="61">
        <v>100</v>
      </c>
      <c r="T19" s="8"/>
    </row>
    <row r="20" spans="1:20" ht="45" customHeight="1">
      <c r="A20" s="66"/>
      <c r="B20" s="59" t="s">
        <v>44</v>
      </c>
      <c r="C20" s="23">
        <v>2014</v>
      </c>
      <c r="D20" s="64">
        <f>F20</f>
        <v>58.6</v>
      </c>
      <c r="E20" s="21">
        <f>G20</f>
        <v>58.6</v>
      </c>
      <c r="F20" s="56">
        <v>58.6</v>
      </c>
      <c r="G20" s="56">
        <v>58.6</v>
      </c>
      <c r="H20" s="64">
        <v>0</v>
      </c>
      <c r="I20" s="21">
        <v>0</v>
      </c>
      <c r="J20" s="64">
        <v>0</v>
      </c>
      <c r="K20" s="21">
        <v>0</v>
      </c>
      <c r="L20" s="56">
        <v>0</v>
      </c>
      <c r="M20" s="56">
        <v>0</v>
      </c>
      <c r="N20" s="65">
        <v>100</v>
      </c>
      <c r="O20" s="58">
        <v>1</v>
      </c>
      <c r="P20" s="125"/>
      <c r="Q20" s="60">
        <f>D20</f>
        <v>58.6</v>
      </c>
      <c r="R20" s="60">
        <f>E20</f>
        <v>58.6</v>
      </c>
      <c r="S20" s="61">
        <v>100</v>
      </c>
      <c r="T20" s="8"/>
    </row>
    <row r="21" spans="1:20" s="15" customFormat="1" ht="81" customHeight="1">
      <c r="A21" s="120" t="s">
        <v>20</v>
      </c>
      <c r="B21" s="118" t="s">
        <v>38</v>
      </c>
      <c r="C21" s="120">
        <v>2014</v>
      </c>
      <c r="D21" s="119">
        <f aca="true" t="shared" si="4" ref="D21:K21">D29+D32</f>
        <v>257.7</v>
      </c>
      <c r="E21" s="123">
        <f t="shared" si="4"/>
        <v>249.6</v>
      </c>
      <c r="F21" s="123">
        <f t="shared" si="4"/>
        <v>0</v>
      </c>
      <c r="G21" s="123">
        <f t="shared" si="4"/>
        <v>0</v>
      </c>
      <c r="H21" s="119">
        <f t="shared" si="4"/>
        <v>32.7</v>
      </c>
      <c r="I21" s="123">
        <f t="shared" si="4"/>
        <v>32.7</v>
      </c>
      <c r="J21" s="123">
        <f t="shared" si="4"/>
        <v>225</v>
      </c>
      <c r="K21" s="123">
        <f t="shared" si="4"/>
        <v>216.89999999999998</v>
      </c>
      <c r="L21" s="123">
        <f>L29</f>
        <v>0</v>
      </c>
      <c r="M21" s="123">
        <f>M29</f>
        <v>0</v>
      </c>
      <c r="N21" s="120">
        <v>100</v>
      </c>
      <c r="O21" s="121">
        <f>E21/D21</f>
        <v>0.9685681024447031</v>
      </c>
      <c r="P21" s="118"/>
      <c r="Q21" s="119">
        <f>D21</f>
        <v>257.7</v>
      </c>
      <c r="R21" s="119">
        <f>E21</f>
        <v>249.6</v>
      </c>
      <c r="S21" s="121">
        <f>R21/Q21</f>
        <v>0.9685681024447031</v>
      </c>
      <c r="T21" s="16"/>
    </row>
    <row r="22" spans="1:20" ht="5.25" customHeight="1" hidden="1">
      <c r="A22" s="120"/>
      <c r="B22" s="118"/>
      <c r="C22" s="120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21"/>
      <c r="P22" s="118"/>
      <c r="Q22" s="120"/>
      <c r="R22" s="120"/>
      <c r="S22" s="121"/>
      <c r="T22" s="8"/>
    </row>
    <row r="23" spans="1:20" ht="15.75" customHeight="1" hidden="1">
      <c r="A23" s="120"/>
      <c r="B23" s="118"/>
      <c r="C23" s="120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21"/>
      <c r="P23" s="118"/>
      <c r="Q23" s="120"/>
      <c r="R23" s="120"/>
      <c r="S23" s="121"/>
      <c r="T23" s="8"/>
    </row>
    <row r="24" spans="1:20" ht="15.75" customHeight="1" hidden="1">
      <c r="A24" s="120"/>
      <c r="B24" s="118"/>
      <c r="C24" s="120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1"/>
      <c r="P24" s="118"/>
      <c r="Q24" s="120"/>
      <c r="R24" s="120"/>
      <c r="S24" s="121"/>
      <c r="T24" s="8"/>
    </row>
    <row r="25" spans="1:20" s="10" customFormat="1" ht="15.75" customHeight="1" hidden="1">
      <c r="A25" s="120"/>
      <c r="B25" s="118"/>
      <c r="C25" s="12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21"/>
      <c r="P25" s="118"/>
      <c r="Q25" s="120"/>
      <c r="R25" s="120"/>
      <c r="S25" s="121"/>
      <c r="T25" s="9"/>
    </row>
    <row r="26" spans="1:20" ht="15.75" customHeight="1" hidden="1">
      <c r="A26" s="120"/>
      <c r="B26" s="118"/>
      <c r="C26" s="120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  <c r="O26" s="121"/>
      <c r="P26" s="118"/>
      <c r="Q26" s="120"/>
      <c r="R26" s="120"/>
      <c r="S26" s="121"/>
      <c r="T26" s="8"/>
    </row>
    <row r="27" spans="1:20" ht="15.75" customHeight="1" hidden="1">
      <c r="A27" s="120"/>
      <c r="B27" s="118"/>
      <c r="C27" s="120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121"/>
      <c r="P27" s="118"/>
      <c r="Q27" s="120"/>
      <c r="R27" s="120"/>
      <c r="S27" s="121"/>
      <c r="T27" s="8"/>
    </row>
    <row r="28" spans="1:20" ht="0.75" customHeight="1" hidden="1">
      <c r="A28" s="32"/>
      <c r="B28" s="118"/>
      <c r="C28" s="32"/>
      <c r="D28" s="119"/>
      <c r="E28" s="45"/>
      <c r="F28" s="45"/>
      <c r="G28" s="45"/>
      <c r="H28" s="119"/>
      <c r="I28" s="45"/>
      <c r="J28" s="45"/>
      <c r="K28" s="45"/>
      <c r="L28" s="45"/>
      <c r="M28" s="45"/>
      <c r="N28" s="46"/>
      <c r="O28" s="47"/>
      <c r="P28" s="68" t="s">
        <v>21</v>
      </c>
      <c r="Q28" s="63">
        <v>11000</v>
      </c>
      <c r="R28" s="63">
        <v>11042</v>
      </c>
      <c r="S28" s="67">
        <v>100</v>
      </c>
      <c r="T28" s="8"/>
    </row>
    <row r="29" spans="1:20" ht="57" customHeight="1">
      <c r="A29" s="122" t="s">
        <v>48</v>
      </c>
      <c r="B29" s="108" t="s">
        <v>23</v>
      </c>
      <c r="C29" s="117">
        <v>2014</v>
      </c>
      <c r="D29" s="113">
        <f aca="true" t="shared" si="5" ref="D29:M29">D31</f>
        <v>87.7</v>
      </c>
      <c r="E29" s="113">
        <f t="shared" si="5"/>
        <v>87.4</v>
      </c>
      <c r="F29" s="113">
        <f t="shared" si="5"/>
        <v>0</v>
      </c>
      <c r="G29" s="113">
        <f t="shared" si="5"/>
        <v>0</v>
      </c>
      <c r="H29" s="112">
        <f t="shared" si="5"/>
        <v>32.7</v>
      </c>
      <c r="I29" s="112">
        <f t="shared" si="5"/>
        <v>32.7</v>
      </c>
      <c r="J29" s="112">
        <f t="shared" si="5"/>
        <v>55</v>
      </c>
      <c r="K29" s="112">
        <f t="shared" si="5"/>
        <v>54.7</v>
      </c>
      <c r="L29" s="113">
        <f t="shared" si="5"/>
        <v>0</v>
      </c>
      <c r="M29" s="113">
        <f t="shared" si="5"/>
        <v>0</v>
      </c>
      <c r="N29" s="114">
        <v>100</v>
      </c>
      <c r="O29" s="115">
        <f>E29/D29</f>
        <v>0.9965792474344356</v>
      </c>
      <c r="P29" s="108" t="s">
        <v>42</v>
      </c>
      <c r="Q29" s="109">
        <f>D29</f>
        <v>87.7</v>
      </c>
      <c r="R29" s="109">
        <f>E29</f>
        <v>87.4</v>
      </c>
      <c r="S29" s="111">
        <f>R29/Q29</f>
        <v>0.9965792474344356</v>
      </c>
      <c r="T29" s="13"/>
    </row>
    <row r="30" spans="1:20" ht="18.75" customHeight="1" hidden="1">
      <c r="A30" s="122"/>
      <c r="B30" s="108"/>
      <c r="C30" s="117"/>
      <c r="D30" s="113"/>
      <c r="E30" s="113"/>
      <c r="F30" s="113"/>
      <c r="G30" s="113"/>
      <c r="H30" s="112"/>
      <c r="I30" s="112"/>
      <c r="J30" s="112"/>
      <c r="K30" s="112"/>
      <c r="L30" s="113"/>
      <c r="M30" s="113"/>
      <c r="N30" s="114"/>
      <c r="O30" s="115" t="e">
        <f>E30/D30*100</f>
        <v>#DIV/0!</v>
      </c>
      <c r="P30" s="108"/>
      <c r="Q30" s="110"/>
      <c r="R30" s="110"/>
      <c r="S30" s="111"/>
      <c r="T30" s="8"/>
    </row>
    <row r="31" spans="1:20" ht="45">
      <c r="A31" s="44"/>
      <c r="B31" s="49" t="s">
        <v>39</v>
      </c>
      <c r="C31" s="23">
        <v>2014</v>
      </c>
      <c r="D31" s="17">
        <f>H31+J31</f>
        <v>87.7</v>
      </c>
      <c r="E31" s="17">
        <f>I31+K31</f>
        <v>87.4</v>
      </c>
      <c r="F31" s="17">
        <v>0</v>
      </c>
      <c r="G31" s="17">
        <v>0</v>
      </c>
      <c r="H31" s="17">
        <v>32.7</v>
      </c>
      <c r="I31" s="17">
        <v>32.7</v>
      </c>
      <c r="J31" s="17">
        <v>55</v>
      </c>
      <c r="K31" s="17">
        <v>54.7</v>
      </c>
      <c r="L31" s="17">
        <v>0</v>
      </c>
      <c r="M31" s="17">
        <v>0</v>
      </c>
      <c r="N31" s="17">
        <v>100</v>
      </c>
      <c r="O31" s="34">
        <f>E31/D31</f>
        <v>0.9965792474344356</v>
      </c>
      <c r="P31" s="59"/>
      <c r="Q31" s="22">
        <f aca="true" t="shared" si="6" ref="Q31:R35">D31</f>
        <v>87.7</v>
      </c>
      <c r="R31" s="22">
        <f t="shared" si="6"/>
        <v>87.4</v>
      </c>
      <c r="S31" s="25">
        <f>R31/Q31</f>
        <v>0.9965792474344356</v>
      </c>
      <c r="T31" s="8"/>
    </row>
    <row r="32" spans="1:20" ht="180.75" customHeight="1">
      <c r="A32" s="66" t="s">
        <v>49</v>
      </c>
      <c r="B32" s="59" t="s">
        <v>40</v>
      </c>
      <c r="C32" s="65">
        <v>2014</v>
      </c>
      <c r="D32" s="64">
        <f>D33</f>
        <v>170</v>
      </c>
      <c r="E32" s="64">
        <f aca="true" t="shared" si="7" ref="E32:O32">E33</f>
        <v>162.2</v>
      </c>
      <c r="F32" s="64">
        <f t="shared" si="7"/>
        <v>0</v>
      </c>
      <c r="G32" s="64">
        <f t="shared" si="7"/>
        <v>0</v>
      </c>
      <c r="H32" s="64">
        <f>H33</f>
        <v>0</v>
      </c>
      <c r="I32" s="64">
        <f>I33</f>
        <v>0</v>
      </c>
      <c r="J32" s="64">
        <f t="shared" si="7"/>
        <v>170</v>
      </c>
      <c r="K32" s="64">
        <f t="shared" si="7"/>
        <v>162.2</v>
      </c>
      <c r="L32" s="64">
        <f t="shared" si="7"/>
        <v>0</v>
      </c>
      <c r="M32" s="64">
        <f t="shared" si="7"/>
        <v>0</v>
      </c>
      <c r="N32" s="64">
        <f t="shared" si="7"/>
        <v>0</v>
      </c>
      <c r="O32" s="25">
        <f t="shared" si="7"/>
        <v>0</v>
      </c>
      <c r="P32" s="53" t="s">
        <v>43</v>
      </c>
      <c r="Q32" s="60">
        <f t="shared" si="6"/>
        <v>170</v>
      </c>
      <c r="R32" s="60">
        <f t="shared" si="6"/>
        <v>162.2</v>
      </c>
      <c r="S32" s="57">
        <f>R32/Q32</f>
        <v>0.9541176470588235</v>
      </c>
      <c r="T32" s="8"/>
    </row>
    <row r="33" spans="1:20" ht="45" customHeight="1">
      <c r="A33" s="66"/>
      <c r="B33" s="59" t="s">
        <v>41</v>
      </c>
      <c r="C33" s="65">
        <v>2014</v>
      </c>
      <c r="D33" s="64">
        <f>H33+J33</f>
        <v>170</v>
      </c>
      <c r="E33" s="64">
        <f>I33+K33</f>
        <v>162.2</v>
      </c>
      <c r="F33" s="56">
        <v>0</v>
      </c>
      <c r="G33" s="56">
        <v>0</v>
      </c>
      <c r="H33" s="64">
        <v>0</v>
      </c>
      <c r="I33" s="21">
        <v>0</v>
      </c>
      <c r="J33" s="64">
        <v>170</v>
      </c>
      <c r="K33" s="21">
        <v>162.2</v>
      </c>
      <c r="L33" s="56">
        <v>0</v>
      </c>
      <c r="M33" s="56">
        <v>0</v>
      </c>
      <c r="N33" s="65">
        <v>0</v>
      </c>
      <c r="O33" s="58">
        <v>0</v>
      </c>
      <c r="P33" s="53"/>
      <c r="Q33" s="60">
        <f t="shared" si="6"/>
        <v>170</v>
      </c>
      <c r="R33" s="60">
        <f t="shared" si="6"/>
        <v>162.2</v>
      </c>
      <c r="S33" s="57">
        <f>R33/Q33</f>
        <v>0.9541176470588235</v>
      </c>
      <c r="T33" s="8"/>
    </row>
    <row r="34" spans="1:20" s="15" customFormat="1" ht="110.25" customHeight="1">
      <c r="A34" s="63">
        <v>3</v>
      </c>
      <c r="B34" s="68" t="s">
        <v>50</v>
      </c>
      <c r="C34" s="63">
        <v>2014</v>
      </c>
      <c r="D34" s="62">
        <f aca="true" t="shared" si="8" ref="D34:M34">D35+D38</f>
        <v>539.5</v>
      </c>
      <c r="E34" s="62">
        <f t="shared" si="8"/>
        <v>536.9</v>
      </c>
      <c r="F34" s="62">
        <f t="shared" si="8"/>
        <v>0</v>
      </c>
      <c r="G34" s="62">
        <f t="shared" si="8"/>
        <v>0</v>
      </c>
      <c r="H34" s="62">
        <f t="shared" si="8"/>
        <v>0</v>
      </c>
      <c r="I34" s="62">
        <f t="shared" si="8"/>
        <v>0</v>
      </c>
      <c r="J34" s="62">
        <f t="shared" si="8"/>
        <v>539.5</v>
      </c>
      <c r="K34" s="62">
        <f t="shared" si="8"/>
        <v>536.9</v>
      </c>
      <c r="L34" s="62">
        <f t="shared" si="8"/>
        <v>0</v>
      </c>
      <c r="M34" s="62">
        <f t="shared" si="8"/>
        <v>0</v>
      </c>
      <c r="N34" s="31">
        <v>100</v>
      </c>
      <c r="O34" s="67">
        <f>E34/D34</f>
        <v>0.9951807228915662</v>
      </c>
      <c r="P34" s="68"/>
      <c r="Q34" s="37">
        <f t="shared" si="6"/>
        <v>539.5</v>
      </c>
      <c r="R34" s="37">
        <f t="shared" si="6"/>
        <v>536.9</v>
      </c>
      <c r="S34" s="39">
        <f>R34/Q34</f>
        <v>0.9951807228915662</v>
      </c>
      <c r="T34" s="14"/>
    </row>
    <row r="35" spans="1:20" ht="58.5" customHeight="1">
      <c r="A35" s="116" t="s">
        <v>57</v>
      </c>
      <c r="B35" s="108" t="s">
        <v>51</v>
      </c>
      <c r="C35" s="117">
        <v>2014</v>
      </c>
      <c r="D35" s="113">
        <f>H35+J35</f>
        <v>108</v>
      </c>
      <c r="E35" s="113">
        <f>I35+K35</f>
        <v>107.8</v>
      </c>
      <c r="F35" s="113">
        <f aca="true" t="shared" si="9" ref="F35:M35">F37</f>
        <v>0</v>
      </c>
      <c r="G35" s="113">
        <f t="shared" si="9"/>
        <v>0</v>
      </c>
      <c r="H35" s="112">
        <f t="shared" si="9"/>
        <v>0</v>
      </c>
      <c r="I35" s="112">
        <f t="shared" si="9"/>
        <v>0</v>
      </c>
      <c r="J35" s="112">
        <f t="shared" si="9"/>
        <v>108</v>
      </c>
      <c r="K35" s="112">
        <f t="shared" si="9"/>
        <v>107.8</v>
      </c>
      <c r="L35" s="113">
        <f t="shared" si="9"/>
        <v>0</v>
      </c>
      <c r="M35" s="113">
        <f t="shared" si="9"/>
        <v>0</v>
      </c>
      <c r="N35" s="114">
        <v>100</v>
      </c>
      <c r="O35" s="115">
        <f>E35/D35</f>
        <v>0.9981481481481481</v>
      </c>
      <c r="P35" s="108" t="s">
        <v>56</v>
      </c>
      <c r="Q35" s="109">
        <f t="shared" si="6"/>
        <v>108</v>
      </c>
      <c r="R35" s="109">
        <f t="shared" si="6"/>
        <v>107.8</v>
      </c>
      <c r="S35" s="111">
        <f>R35/Q35</f>
        <v>0.9981481481481481</v>
      </c>
      <c r="T35" s="13"/>
    </row>
    <row r="36" spans="1:20" ht="19.5" customHeight="1" hidden="1">
      <c r="A36" s="116"/>
      <c r="B36" s="108"/>
      <c r="C36" s="117"/>
      <c r="D36" s="113"/>
      <c r="E36" s="113"/>
      <c r="F36" s="113"/>
      <c r="G36" s="113"/>
      <c r="H36" s="112"/>
      <c r="I36" s="112"/>
      <c r="J36" s="112"/>
      <c r="K36" s="112"/>
      <c r="L36" s="113"/>
      <c r="M36" s="113"/>
      <c r="N36" s="114"/>
      <c r="O36" s="115" t="e">
        <f>E36/D36*100</f>
        <v>#DIV/0!</v>
      </c>
      <c r="P36" s="108"/>
      <c r="Q36" s="110"/>
      <c r="R36" s="110"/>
      <c r="S36" s="111"/>
      <c r="T36" s="8"/>
    </row>
    <row r="37" spans="1:20" ht="60">
      <c r="A37" s="51"/>
      <c r="B37" s="49" t="s">
        <v>52</v>
      </c>
      <c r="C37" s="23">
        <v>2014</v>
      </c>
      <c r="D37" s="17">
        <f aca="true" t="shared" si="10" ref="D37:E39">H37+J37</f>
        <v>108</v>
      </c>
      <c r="E37" s="17">
        <f t="shared" si="10"/>
        <v>107.8</v>
      </c>
      <c r="F37" s="17">
        <v>0</v>
      </c>
      <c r="G37" s="17">
        <v>0</v>
      </c>
      <c r="H37" s="17">
        <v>0</v>
      </c>
      <c r="I37" s="17">
        <v>0</v>
      </c>
      <c r="J37" s="17">
        <v>108</v>
      </c>
      <c r="K37" s="17">
        <v>107.8</v>
      </c>
      <c r="L37" s="17">
        <v>0</v>
      </c>
      <c r="M37" s="17">
        <v>0</v>
      </c>
      <c r="N37" s="17">
        <v>0</v>
      </c>
      <c r="O37" s="34">
        <v>0</v>
      </c>
      <c r="P37" s="59"/>
      <c r="Q37" s="22">
        <f aca="true" t="shared" si="11" ref="Q37:R39">D37</f>
        <v>108</v>
      </c>
      <c r="R37" s="22">
        <f t="shared" si="11"/>
        <v>107.8</v>
      </c>
      <c r="S37" s="25">
        <f>R37/Q37</f>
        <v>0.9981481481481481</v>
      </c>
      <c r="T37" s="8"/>
    </row>
    <row r="38" spans="1:20" ht="62.25" customHeight="1">
      <c r="A38" s="69" t="s">
        <v>58</v>
      </c>
      <c r="B38" s="59" t="s">
        <v>53</v>
      </c>
      <c r="C38" s="65">
        <v>2014</v>
      </c>
      <c r="D38" s="64">
        <f t="shared" si="10"/>
        <v>431.5</v>
      </c>
      <c r="E38" s="64">
        <f t="shared" si="10"/>
        <v>429.1</v>
      </c>
      <c r="F38" s="64">
        <f aca="true" t="shared" si="12" ref="F38:O38">F39</f>
        <v>0</v>
      </c>
      <c r="G38" s="64">
        <f t="shared" si="12"/>
        <v>0</v>
      </c>
      <c r="H38" s="64">
        <f t="shared" si="12"/>
        <v>0</v>
      </c>
      <c r="I38" s="64">
        <f t="shared" si="12"/>
        <v>0</v>
      </c>
      <c r="J38" s="64">
        <f t="shared" si="12"/>
        <v>431.5</v>
      </c>
      <c r="K38" s="64">
        <f t="shared" si="12"/>
        <v>429.1</v>
      </c>
      <c r="L38" s="64">
        <f t="shared" si="12"/>
        <v>0</v>
      </c>
      <c r="M38" s="64">
        <f t="shared" si="12"/>
        <v>0</v>
      </c>
      <c r="N38" s="64">
        <f t="shared" si="12"/>
        <v>100</v>
      </c>
      <c r="O38" s="25">
        <f t="shared" si="12"/>
        <v>0.9944380069524914</v>
      </c>
      <c r="P38" s="53" t="s">
        <v>55</v>
      </c>
      <c r="Q38" s="60">
        <f t="shared" si="11"/>
        <v>431.5</v>
      </c>
      <c r="R38" s="60">
        <f t="shared" si="11"/>
        <v>429.1</v>
      </c>
      <c r="S38" s="57">
        <f>R38/Q38</f>
        <v>0.9944380069524914</v>
      </c>
      <c r="T38" s="8"/>
    </row>
    <row r="39" spans="1:20" ht="69" customHeight="1">
      <c r="A39" s="69"/>
      <c r="B39" s="59" t="s">
        <v>54</v>
      </c>
      <c r="C39" s="65">
        <v>2014</v>
      </c>
      <c r="D39" s="64">
        <f t="shared" si="10"/>
        <v>431.5</v>
      </c>
      <c r="E39" s="21">
        <f t="shared" si="10"/>
        <v>429.1</v>
      </c>
      <c r="F39" s="56">
        <v>0</v>
      </c>
      <c r="G39" s="56">
        <f>F39</f>
        <v>0</v>
      </c>
      <c r="H39" s="64">
        <v>0</v>
      </c>
      <c r="I39" s="21">
        <v>0</v>
      </c>
      <c r="J39" s="64">
        <v>431.5</v>
      </c>
      <c r="K39" s="21">
        <v>429.1</v>
      </c>
      <c r="L39" s="56">
        <v>0</v>
      </c>
      <c r="M39" s="56">
        <v>0</v>
      </c>
      <c r="N39" s="65">
        <v>100</v>
      </c>
      <c r="O39" s="58">
        <f>E39/D39</f>
        <v>0.9944380069524914</v>
      </c>
      <c r="P39" s="53"/>
      <c r="Q39" s="60">
        <f t="shared" si="11"/>
        <v>431.5</v>
      </c>
      <c r="R39" s="60">
        <f t="shared" si="11"/>
        <v>429.1</v>
      </c>
      <c r="S39" s="57">
        <f>R39/Q39</f>
        <v>0.9944380069524914</v>
      </c>
      <c r="T39" s="8"/>
    </row>
  </sheetData>
  <sheetProtection selectLockedCells="1" selectUnlockedCells="1"/>
  <mergeCells count="92"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  <mergeCell ref="D4:E5"/>
    <mergeCell ref="F4:M4"/>
    <mergeCell ref="F5:G5"/>
    <mergeCell ref="H5:I5"/>
    <mergeCell ref="J5:K5"/>
    <mergeCell ref="L5:M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Q10:Q11"/>
    <mergeCell ref="R10:R11"/>
    <mergeCell ref="S10:S11"/>
    <mergeCell ref="P19:P20"/>
    <mergeCell ref="A21:A27"/>
    <mergeCell ref="B21:B28"/>
    <mergeCell ref="C21:C27"/>
    <mergeCell ref="D21:D28"/>
    <mergeCell ref="E21:E27"/>
    <mergeCell ref="F21:F27"/>
    <mergeCell ref="G21:G27"/>
    <mergeCell ref="H21:H28"/>
    <mergeCell ref="I21:I27"/>
    <mergeCell ref="J21:J27"/>
    <mergeCell ref="K21:K27"/>
    <mergeCell ref="L21:L27"/>
    <mergeCell ref="M21:M27"/>
    <mergeCell ref="N21:N27"/>
    <mergeCell ref="O21:O27"/>
    <mergeCell ref="P21:P27"/>
    <mergeCell ref="Q21:Q27"/>
    <mergeCell ref="R21:R27"/>
    <mergeCell ref="S21:S27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O35:O3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SheetLayoutView="75" zoomScalePageLayoutView="0" workbookViewId="0" topLeftCell="A1">
      <selection activeCell="K31" sqref="K31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130" t="s">
        <v>0</v>
      </c>
      <c r="B3" s="131" t="s">
        <v>15</v>
      </c>
      <c r="C3" s="132" t="s">
        <v>12</v>
      </c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35" t="s">
        <v>16</v>
      </c>
      <c r="O3" s="136"/>
      <c r="P3" s="127" t="s">
        <v>13</v>
      </c>
      <c r="Q3" s="127" t="s">
        <v>17</v>
      </c>
      <c r="R3" s="127" t="s">
        <v>18</v>
      </c>
      <c r="S3" s="127" t="s">
        <v>14</v>
      </c>
      <c r="T3" s="6"/>
    </row>
    <row r="4" spans="1:20" ht="15" customHeight="1">
      <c r="A4" s="130"/>
      <c r="B4" s="131"/>
      <c r="C4" s="133"/>
      <c r="D4" s="126" t="s">
        <v>2</v>
      </c>
      <c r="E4" s="127"/>
      <c r="F4" s="127" t="s">
        <v>3</v>
      </c>
      <c r="G4" s="127"/>
      <c r="H4" s="127"/>
      <c r="I4" s="127"/>
      <c r="J4" s="127"/>
      <c r="K4" s="127"/>
      <c r="L4" s="127"/>
      <c r="M4" s="127"/>
      <c r="N4" s="137"/>
      <c r="O4" s="138"/>
      <c r="P4" s="127"/>
      <c r="Q4" s="127"/>
      <c r="R4" s="127"/>
      <c r="S4" s="127"/>
      <c r="T4" s="6"/>
    </row>
    <row r="5" spans="1:20" ht="27" customHeight="1">
      <c r="A5" s="130"/>
      <c r="B5" s="131"/>
      <c r="C5" s="133"/>
      <c r="D5" s="128"/>
      <c r="E5" s="127"/>
      <c r="F5" s="127" t="s">
        <v>4</v>
      </c>
      <c r="G5" s="127"/>
      <c r="H5" s="127" t="s">
        <v>5</v>
      </c>
      <c r="I5" s="127"/>
      <c r="J5" s="127" t="s">
        <v>6</v>
      </c>
      <c r="K5" s="127"/>
      <c r="L5" s="127" t="s">
        <v>7</v>
      </c>
      <c r="M5" s="127"/>
      <c r="N5" s="131"/>
      <c r="O5" s="128"/>
      <c r="P5" s="127"/>
      <c r="Q5" s="127"/>
      <c r="R5" s="127"/>
      <c r="S5" s="127"/>
      <c r="T5" s="6"/>
    </row>
    <row r="6" spans="1:20" ht="64.5" customHeight="1">
      <c r="A6" s="130"/>
      <c r="B6" s="131"/>
      <c r="C6" s="134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127"/>
      <c r="Q6" s="127"/>
      <c r="R6" s="127"/>
      <c r="S6" s="127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26"/>
      <c r="D8" s="40">
        <f aca="true" t="shared" si="0" ref="D8:M8">D9+D21+D34</f>
        <v>4571.2</v>
      </c>
      <c r="E8" s="40">
        <f t="shared" si="0"/>
        <v>4372.099999999999</v>
      </c>
      <c r="F8" s="40">
        <f t="shared" si="0"/>
        <v>66.7</v>
      </c>
      <c r="G8" s="40">
        <f t="shared" si="0"/>
        <v>66.7</v>
      </c>
      <c r="H8" s="40">
        <f t="shared" si="0"/>
        <v>1134.8999999999999</v>
      </c>
      <c r="I8" s="40">
        <f t="shared" si="0"/>
        <v>1134.8999999999999</v>
      </c>
      <c r="J8" s="40">
        <f t="shared" si="0"/>
        <v>3369.6</v>
      </c>
      <c r="K8" s="40">
        <f t="shared" si="0"/>
        <v>3170.4999999999995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0.9564446972348617</v>
      </c>
      <c r="P8" s="40"/>
      <c r="Q8" s="40">
        <f>Q9+Q21+Q34</f>
        <v>4571.2</v>
      </c>
      <c r="R8" s="40">
        <f>R9+R21+R34</f>
        <v>4372.099999999999</v>
      </c>
      <c r="S8" s="41">
        <f>R8/Q8</f>
        <v>0.9564446972348617</v>
      </c>
      <c r="T8" s="8"/>
    </row>
    <row r="9" spans="1:20" s="15" customFormat="1" ht="115.5" customHeight="1">
      <c r="A9" s="29">
        <v>1</v>
      </c>
      <c r="B9" s="48" t="s">
        <v>47</v>
      </c>
      <c r="C9" s="29">
        <v>2015</v>
      </c>
      <c r="D9" s="30">
        <f>D10+D13+D15+D17+D19</f>
        <v>3097.6</v>
      </c>
      <c r="E9" s="30">
        <f>E10+E13+E15+E17+E19</f>
        <v>3030.8999999999996</v>
      </c>
      <c r="F9" s="30">
        <f aca="true" t="shared" si="1" ref="F9:M9">F10+F13+F15+F17+F19</f>
        <v>66.7</v>
      </c>
      <c r="G9" s="30">
        <f t="shared" si="1"/>
        <v>66.7</v>
      </c>
      <c r="H9" s="30">
        <f t="shared" si="1"/>
        <v>995.6</v>
      </c>
      <c r="I9" s="30">
        <f t="shared" si="1"/>
        <v>995.6</v>
      </c>
      <c r="J9" s="30">
        <f t="shared" si="1"/>
        <v>2035.3</v>
      </c>
      <c r="K9" s="30">
        <f t="shared" si="1"/>
        <v>1968.6</v>
      </c>
      <c r="L9" s="30">
        <f t="shared" si="1"/>
        <v>0</v>
      </c>
      <c r="M9" s="30">
        <f t="shared" si="1"/>
        <v>0</v>
      </c>
      <c r="N9" s="31">
        <v>100</v>
      </c>
      <c r="O9" s="36">
        <f>E9/D9</f>
        <v>0.9784672004132231</v>
      </c>
      <c r="P9" s="38"/>
      <c r="Q9" s="37">
        <f>D9</f>
        <v>3097.6</v>
      </c>
      <c r="R9" s="37">
        <f>E9</f>
        <v>3030.8999999999996</v>
      </c>
      <c r="S9" s="39">
        <f>R9/Q9</f>
        <v>0.9784672004132231</v>
      </c>
      <c r="T9" s="14"/>
    </row>
    <row r="10" spans="1:20" ht="129.75" customHeight="1">
      <c r="A10" s="122" t="s">
        <v>24</v>
      </c>
      <c r="B10" s="108" t="s">
        <v>23</v>
      </c>
      <c r="C10" s="117">
        <v>2015</v>
      </c>
      <c r="D10" s="113">
        <f>H10+J10</f>
        <v>2960.9</v>
      </c>
      <c r="E10" s="113">
        <f>I10+K10</f>
        <v>2905.6</v>
      </c>
      <c r="F10" s="113">
        <f>F12</f>
        <v>0</v>
      </c>
      <c r="G10" s="113">
        <f>G12</f>
        <v>0</v>
      </c>
      <c r="H10" s="112">
        <v>995.6</v>
      </c>
      <c r="I10" s="112">
        <f>H10</f>
        <v>995.6</v>
      </c>
      <c r="J10" s="112">
        <v>1965.3</v>
      </c>
      <c r="K10" s="112">
        <v>1910</v>
      </c>
      <c r="L10" s="113">
        <f>L12</f>
        <v>0</v>
      </c>
      <c r="M10" s="113">
        <f>M12</f>
        <v>0</v>
      </c>
      <c r="N10" s="114">
        <v>100</v>
      </c>
      <c r="O10" s="115">
        <f>E10/D10</f>
        <v>0.9813232463102435</v>
      </c>
      <c r="P10" s="49" t="s">
        <v>26</v>
      </c>
      <c r="Q10" s="109">
        <f>D10</f>
        <v>2960.9</v>
      </c>
      <c r="R10" s="109">
        <f>E10</f>
        <v>2905.6</v>
      </c>
      <c r="S10" s="111">
        <f>R10/Q10</f>
        <v>0.9813232463102435</v>
      </c>
      <c r="T10" s="13"/>
    </row>
    <row r="11" spans="1:20" ht="19.5" customHeight="1" hidden="1" thickBot="1">
      <c r="A11" s="122"/>
      <c r="B11" s="108"/>
      <c r="C11" s="117"/>
      <c r="D11" s="113"/>
      <c r="E11" s="113"/>
      <c r="F11" s="113"/>
      <c r="G11" s="113"/>
      <c r="H11" s="112"/>
      <c r="I11" s="112"/>
      <c r="J11" s="112"/>
      <c r="K11" s="112"/>
      <c r="L11" s="113"/>
      <c r="M11" s="113"/>
      <c r="N11" s="114"/>
      <c r="O11" s="115" t="e">
        <f>E11/D11*100</f>
        <v>#DIV/0!</v>
      </c>
      <c r="P11" s="49"/>
      <c r="Q11" s="110"/>
      <c r="R11" s="110"/>
      <c r="S11" s="111"/>
      <c r="T11" s="8"/>
    </row>
    <row r="12" spans="1:20" ht="60">
      <c r="A12" s="44"/>
      <c r="B12" s="49" t="s">
        <v>25</v>
      </c>
      <c r="C12" s="23">
        <v>2015</v>
      </c>
      <c r="D12" s="22">
        <v>1948.5</v>
      </c>
      <c r="E12" s="22">
        <v>1946.4</v>
      </c>
      <c r="F12" s="22">
        <v>0</v>
      </c>
      <c r="G12" s="22">
        <v>0</v>
      </c>
      <c r="H12" s="22">
        <v>0</v>
      </c>
      <c r="I12" s="22">
        <v>0</v>
      </c>
      <c r="J12" s="22">
        <f>D12</f>
        <v>1948.5</v>
      </c>
      <c r="K12" s="22">
        <f>E12</f>
        <v>1946.4</v>
      </c>
      <c r="L12" s="22">
        <v>0</v>
      </c>
      <c r="M12" s="22">
        <v>0</v>
      </c>
      <c r="N12" s="17">
        <f>N10</f>
        <v>100</v>
      </c>
      <c r="O12" s="34">
        <f>E12/D12</f>
        <v>0.998922247882987</v>
      </c>
      <c r="P12" s="49"/>
      <c r="Q12" s="22">
        <f>D12</f>
        <v>1948.5</v>
      </c>
      <c r="R12" s="22">
        <f>E12</f>
        <v>1946.4</v>
      </c>
      <c r="S12" s="25">
        <f>R12/Q12</f>
        <v>0.998922247882987</v>
      </c>
      <c r="T12" s="8"/>
    </row>
    <row r="13" spans="1:20" ht="97.5" customHeight="1">
      <c r="A13" s="44" t="s">
        <v>27</v>
      </c>
      <c r="B13" s="49" t="s">
        <v>28</v>
      </c>
      <c r="C13" s="23">
        <v>2015</v>
      </c>
      <c r="D13" s="22">
        <f>D14</f>
        <v>0</v>
      </c>
      <c r="E13" s="22">
        <f aca="true" t="shared" si="2" ref="E13:O13">E14</f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5">
        <f t="shared" si="2"/>
        <v>0</v>
      </c>
      <c r="P13" s="50" t="s">
        <v>29</v>
      </c>
      <c r="Q13" s="23">
        <v>0</v>
      </c>
      <c r="R13" s="23">
        <v>0</v>
      </c>
      <c r="S13" s="23">
        <v>0</v>
      </c>
      <c r="T13" s="8"/>
    </row>
    <row r="14" spans="1:20" ht="60">
      <c r="A14" s="44"/>
      <c r="B14" s="49" t="s">
        <v>46</v>
      </c>
      <c r="C14" s="23">
        <v>2015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v>0</v>
      </c>
      <c r="O14" s="34">
        <v>0</v>
      </c>
      <c r="P14" s="50"/>
      <c r="Q14" s="23">
        <v>0</v>
      </c>
      <c r="R14" s="23">
        <v>0</v>
      </c>
      <c r="S14" s="23">
        <v>0</v>
      </c>
      <c r="T14" s="8"/>
    </row>
    <row r="15" spans="1:20" ht="90">
      <c r="A15" s="44" t="s">
        <v>30</v>
      </c>
      <c r="B15" s="49" t="s">
        <v>31</v>
      </c>
      <c r="C15" s="23">
        <v>2015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7">
        <v>0</v>
      </c>
      <c r="O15" s="34">
        <v>0</v>
      </c>
      <c r="P15" s="50" t="s">
        <v>32</v>
      </c>
      <c r="Q15" s="23">
        <v>0</v>
      </c>
      <c r="R15" s="23">
        <v>0</v>
      </c>
      <c r="S15" s="23">
        <v>0</v>
      </c>
      <c r="T15" s="8"/>
    </row>
    <row r="16" spans="1:20" ht="45">
      <c r="A16" s="44"/>
      <c r="B16" s="49" t="s">
        <v>45</v>
      </c>
      <c r="C16" s="23">
        <v>2015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7">
        <v>0</v>
      </c>
      <c r="O16" s="34">
        <v>0</v>
      </c>
      <c r="P16" s="50"/>
      <c r="Q16" s="23">
        <v>0</v>
      </c>
      <c r="R16" s="23">
        <v>0</v>
      </c>
      <c r="S16" s="23">
        <v>0</v>
      </c>
      <c r="T16" s="8"/>
    </row>
    <row r="17" spans="1:20" ht="45">
      <c r="A17" s="44" t="s">
        <v>34</v>
      </c>
      <c r="B17" s="49" t="s">
        <v>33</v>
      </c>
      <c r="C17" s="23">
        <v>2015</v>
      </c>
      <c r="D17" s="22">
        <f>D18</f>
        <v>70</v>
      </c>
      <c r="E17" s="22">
        <f>E18</f>
        <v>58.6</v>
      </c>
      <c r="F17" s="22">
        <v>0</v>
      </c>
      <c r="G17" s="22">
        <v>0</v>
      </c>
      <c r="H17" s="22">
        <v>0</v>
      </c>
      <c r="I17" s="22">
        <v>0</v>
      </c>
      <c r="J17" s="22">
        <f>J18</f>
        <v>70</v>
      </c>
      <c r="K17" s="22">
        <f>K18</f>
        <v>58.6</v>
      </c>
      <c r="L17" s="22">
        <v>0</v>
      </c>
      <c r="M17" s="55">
        <v>0</v>
      </c>
      <c r="N17" s="34">
        <v>1</v>
      </c>
      <c r="O17" s="34">
        <f>K17/J17</f>
        <v>0.8371428571428572</v>
      </c>
      <c r="P17" s="50" t="s">
        <v>32</v>
      </c>
      <c r="Q17" s="22">
        <f>J17</f>
        <v>70</v>
      </c>
      <c r="R17" s="22">
        <f>E17</f>
        <v>58.6</v>
      </c>
      <c r="S17" s="25">
        <f>R17/Q17</f>
        <v>0.8371428571428572</v>
      </c>
      <c r="T17" s="8"/>
    </row>
    <row r="18" spans="1:20" ht="45">
      <c r="A18" s="44"/>
      <c r="B18" s="49" t="s">
        <v>35</v>
      </c>
      <c r="C18" s="23">
        <v>2015</v>
      </c>
      <c r="D18" s="22">
        <f>J18</f>
        <v>70</v>
      </c>
      <c r="E18" s="22">
        <f>K18</f>
        <v>58.6</v>
      </c>
      <c r="F18" s="22">
        <v>0</v>
      </c>
      <c r="G18" s="22">
        <v>0</v>
      </c>
      <c r="H18" s="22">
        <v>0</v>
      </c>
      <c r="I18" s="22">
        <v>0</v>
      </c>
      <c r="J18" s="22">
        <v>70</v>
      </c>
      <c r="K18" s="22">
        <v>58.6</v>
      </c>
      <c r="L18" s="22">
        <v>0</v>
      </c>
      <c r="M18" s="55">
        <v>0</v>
      </c>
      <c r="N18" s="34">
        <v>1</v>
      </c>
      <c r="O18" s="34">
        <f>K18/J18</f>
        <v>0.8371428571428572</v>
      </c>
      <c r="P18" s="50"/>
      <c r="Q18" s="54">
        <f>D18</f>
        <v>70</v>
      </c>
      <c r="R18" s="22">
        <f>E18</f>
        <v>58.6</v>
      </c>
      <c r="S18" s="25">
        <f>R18/Q18</f>
        <v>0.8371428571428572</v>
      </c>
      <c r="T18" s="8"/>
    </row>
    <row r="19" spans="1:20" ht="73.5" customHeight="1">
      <c r="A19" s="33" t="s">
        <v>60</v>
      </c>
      <c r="B19" s="50" t="s">
        <v>36</v>
      </c>
      <c r="C19" s="23">
        <v>2015</v>
      </c>
      <c r="D19" s="20">
        <f>D20</f>
        <v>66.7</v>
      </c>
      <c r="E19" s="20">
        <f aca="true" t="shared" si="3" ref="E19:O19">E20</f>
        <v>66.7</v>
      </c>
      <c r="F19" s="20">
        <f t="shared" si="3"/>
        <v>66.7</v>
      </c>
      <c r="G19" s="20">
        <f t="shared" si="3"/>
        <v>66.7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0">
        <f t="shared" si="3"/>
        <v>0</v>
      </c>
      <c r="N19" s="20">
        <f t="shared" si="3"/>
        <v>100</v>
      </c>
      <c r="O19" s="25">
        <f t="shared" si="3"/>
        <v>1</v>
      </c>
      <c r="P19" s="124" t="s">
        <v>37</v>
      </c>
      <c r="Q19" s="27">
        <f>D19</f>
        <v>66.7</v>
      </c>
      <c r="R19" s="27">
        <f>E19</f>
        <v>66.7</v>
      </c>
      <c r="S19" s="26">
        <v>100</v>
      </c>
      <c r="T19" s="8"/>
    </row>
    <row r="20" spans="1:20" ht="45" customHeight="1">
      <c r="A20" s="33"/>
      <c r="B20" s="50" t="s">
        <v>44</v>
      </c>
      <c r="C20" s="23">
        <v>2015</v>
      </c>
      <c r="D20" s="20">
        <f>F20</f>
        <v>66.7</v>
      </c>
      <c r="E20" s="21">
        <f>G20</f>
        <v>66.7</v>
      </c>
      <c r="F20" s="19">
        <v>66.7</v>
      </c>
      <c r="G20" s="19">
        <v>66.7</v>
      </c>
      <c r="H20" s="20">
        <v>0</v>
      </c>
      <c r="I20" s="21">
        <v>0</v>
      </c>
      <c r="J20" s="20">
        <v>0</v>
      </c>
      <c r="K20" s="21">
        <v>0</v>
      </c>
      <c r="L20" s="19">
        <v>0</v>
      </c>
      <c r="M20" s="19">
        <v>0</v>
      </c>
      <c r="N20" s="18">
        <v>100</v>
      </c>
      <c r="O20" s="35">
        <v>1</v>
      </c>
      <c r="P20" s="125"/>
      <c r="Q20" s="27">
        <f>D20</f>
        <v>66.7</v>
      </c>
      <c r="R20" s="27">
        <f>E20</f>
        <v>66.7</v>
      </c>
      <c r="S20" s="26">
        <v>100</v>
      </c>
      <c r="T20" s="8"/>
    </row>
    <row r="21" spans="1:20" s="15" customFormat="1" ht="81" customHeight="1">
      <c r="A21" s="120" t="s">
        <v>20</v>
      </c>
      <c r="B21" s="118" t="s">
        <v>38</v>
      </c>
      <c r="C21" s="120">
        <v>2015</v>
      </c>
      <c r="D21" s="119">
        <f aca="true" t="shared" si="4" ref="D21:K21">D29+D32</f>
        <v>377.4</v>
      </c>
      <c r="E21" s="123">
        <f t="shared" si="4"/>
        <v>331.4</v>
      </c>
      <c r="F21" s="123">
        <f t="shared" si="4"/>
        <v>0</v>
      </c>
      <c r="G21" s="123">
        <f t="shared" si="4"/>
        <v>0</v>
      </c>
      <c r="H21" s="119">
        <f t="shared" si="4"/>
        <v>38.2</v>
      </c>
      <c r="I21" s="123">
        <f t="shared" si="4"/>
        <v>38.2</v>
      </c>
      <c r="J21" s="123">
        <f t="shared" si="4"/>
        <v>339.2</v>
      </c>
      <c r="K21" s="123">
        <f t="shared" si="4"/>
        <v>293.2</v>
      </c>
      <c r="L21" s="123">
        <f>L29</f>
        <v>0</v>
      </c>
      <c r="M21" s="123">
        <f>M29</f>
        <v>0</v>
      </c>
      <c r="N21" s="120">
        <v>100</v>
      </c>
      <c r="O21" s="121">
        <f>E21/D21</f>
        <v>0.8781134075251722</v>
      </c>
      <c r="P21" s="118"/>
      <c r="Q21" s="119">
        <f>D21</f>
        <v>377.4</v>
      </c>
      <c r="R21" s="119">
        <f>E21</f>
        <v>331.4</v>
      </c>
      <c r="S21" s="121">
        <f>R21/Q21</f>
        <v>0.8781134075251722</v>
      </c>
      <c r="T21" s="16"/>
    </row>
    <row r="22" spans="1:20" ht="5.25" customHeight="1" hidden="1">
      <c r="A22" s="120"/>
      <c r="B22" s="118"/>
      <c r="C22" s="120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21"/>
      <c r="P22" s="118"/>
      <c r="Q22" s="120"/>
      <c r="R22" s="120"/>
      <c r="S22" s="121"/>
      <c r="T22" s="8"/>
    </row>
    <row r="23" spans="1:20" ht="15.75" customHeight="1" hidden="1">
      <c r="A23" s="120"/>
      <c r="B23" s="118"/>
      <c r="C23" s="120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21"/>
      <c r="P23" s="118"/>
      <c r="Q23" s="120"/>
      <c r="R23" s="120"/>
      <c r="S23" s="121"/>
      <c r="T23" s="8"/>
    </row>
    <row r="24" spans="1:20" ht="15.75" customHeight="1" hidden="1">
      <c r="A24" s="120"/>
      <c r="B24" s="118"/>
      <c r="C24" s="120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1"/>
      <c r="P24" s="118"/>
      <c r="Q24" s="120"/>
      <c r="R24" s="120"/>
      <c r="S24" s="121"/>
      <c r="T24" s="8"/>
    </row>
    <row r="25" spans="1:20" s="10" customFormat="1" ht="15.75" customHeight="1" hidden="1">
      <c r="A25" s="120"/>
      <c r="B25" s="118"/>
      <c r="C25" s="12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21"/>
      <c r="P25" s="118"/>
      <c r="Q25" s="120"/>
      <c r="R25" s="120"/>
      <c r="S25" s="121"/>
      <c r="T25" s="9"/>
    </row>
    <row r="26" spans="1:20" ht="15.75" customHeight="1" hidden="1">
      <c r="A26" s="120"/>
      <c r="B26" s="118"/>
      <c r="C26" s="120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  <c r="O26" s="121"/>
      <c r="P26" s="118"/>
      <c r="Q26" s="120"/>
      <c r="R26" s="120"/>
      <c r="S26" s="121"/>
      <c r="T26" s="8"/>
    </row>
    <row r="27" spans="1:20" ht="15.75" customHeight="1" hidden="1">
      <c r="A27" s="120"/>
      <c r="B27" s="118"/>
      <c r="C27" s="120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121"/>
      <c r="P27" s="118"/>
      <c r="Q27" s="120"/>
      <c r="R27" s="120"/>
      <c r="S27" s="121"/>
      <c r="T27" s="8"/>
    </row>
    <row r="28" spans="1:20" ht="0.75" customHeight="1" hidden="1">
      <c r="A28" s="32"/>
      <c r="B28" s="118"/>
      <c r="C28" s="32"/>
      <c r="D28" s="119"/>
      <c r="E28" s="45"/>
      <c r="F28" s="45"/>
      <c r="G28" s="45"/>
      <c r="H28" s="119"/>
      <c r="I28" s="45"/>
      <c r="J28" s="45"/>
      <c r="K28" s="45"/>
      <c r="L28" s="45"/>
      <c r="M28" s="45"/>
      <c r="N28" s="46"/>
      <c r="O28" s="47"/>
      <c r="P28" s="48" t="s">
        <v>21</v>
      </c>
      <c r="Q28" s="29">
        <v>11000</v>
      </c>
      <c r="R28" s="29">
        <v>11042</v>
      </c>
      <c r="S28" s="36">
        <v>100</v>
      </c>
      <c r="T28" s="8"/>
    </row>
    <row r="29" spans="1:20" ht="57" customHeight="1">
      <c r="A29" s="122" t="s">
        <v>48</v>
      </c>
      <c r="B29" s="108" t="s">
        <v>23</v>
      </c>
      <c r="C29" s="117">
        <v>2015</v>
      </c>
      <c r="D29" s="113">
        <f aca="true" t="shared" si="5" ref="D29:M29">D31</f>
        <v>232.39999999999998</v>
      </c>
      <c r="E29" s="113">
        <f t="shared" si="5"/>
        <v>225.2</v>
      </c>
      <c r="F29" s="113">
        <f t="shared" si="5"/>
        <v>0</v>
      </c>
      <c r="G29" s="113">
        <f t="shared" si="5"/>
        <v>0</v>
      </c>
      <c r="H29" s="112">
        <f t="shared" si="5"/>
        <v>38.2</v>
      </c>
      <c r="I29" s="112">
        <f t="shared" si="5"/>
        <v>38.2</v>
      </c>
      <c r="J29" s="112">
        <f t="shared" si="5"/>
        <v>194.2</v>
      </c>
      <c r="K29" s="112">
        <f t="shared" si="5"/>
        <v>187</v>
      </c>
      <c r="L29" s="113">
        <f t="shared" si="5"/>
        <v>0</v>
      </c>
      <c r="M29" s="113">
        <f t="shared" si="5"/>
        <v>0</v>
      </c>
      <c r="N29" s="114">
        <v>100</v>
      </c>
      <c r="O29" s="115">
        <f>E29/D29</f>
        <v>0.9690189328743546</v>
      </c>
      <c r="P29" s="108" t="s">
        <v>42</v>
      </c>
      <c r="Q29" s="109">
        <f>D29</f>
        <v>232.39999999999998</v>
      </c>
      <c r="R29" s="109">
        <f>E29</f>
        <v>225.2</v>
      </c>
      <c r="S29" s="111">
        <f>R29/Q29</f>
        <v>0.9690189328743546</v>
      </c>
      <c r="T29" s="13"/>
    </row>
    <row r="30" spans="1:20" ht="18.75" customHeight="1" hidden="1">
      <c r="A30" s="122"/>
      <c r="B30" s="108"/>
      <c r="C30" s="117"/>
      <c r="D30" s="113"/>
      <c r="E30" s="113"/>
      <c r="F30" s="113"/>
      <c r="G30" s="113"/>
      <c r="H30" s="112"/>
      <c r="I30" s="112"/>
      <c r="J30" s="112"/>
      <c r="K30" s="112"/>
      <c r="L30" s="113"/>
      <c r="M30" s="113"/>
      <c r="N30" s="114"/>
      <c r="O30" s="115" t="e">
        <f>E30/D30*100</f>
        <v>#DIV/0!</v>
      </c>
      <c r="P30" s="108"/>
      <c r="Q30" s="110"/>
      <c r="R30" s="110"/>
      <c r="S30" s="111"/>
      <c r="T30" s="8"/>
    </row>
    <row r="31" spans="1:20" ht="45">
      <c r="A31" s="44"/>
      <c r="B31" s="49" t="s">
        <v>39</v>
      </c>
      <c r="C31" s="23">
        <v>2015</v>
      </c>
      <c r="D31" s="17">
        <f>H31+J31</f>
        <v>232.39999999999998</v>
      </c>
      <c r="E31" s="17">
        <f>I31+K31</f>
        <v>225.2</v>
      </c>
      <c r="F31" s="17">
        <v>0</v>
      </c>
      <c r="G31" s="17">
        <v>0</v>
      </c>
      <c r="H31" s="17">
        <v>38.2</v>
      </c>
      <c r="I31" s="17">
        <v>38.2</v>
      </c>
      <c r="J31" s="17">
        <v>194.2</v>
      </c>
      <c r="K31" s="17">
        <v>187</v>
      </c>
      <c r="L31" s="17">
        <v>0</v>
      </c>
      <c r="M31" s="17">
        <v>0</v>
      </c>
      <c r="N31" s="17">
        <v>0</v>
      </c>
      <c r="O31" s="34">
        <v>0</v>
      </c>
      <c r="P31" s="50"/>
      <c r="Q31" s="22">
        <f aca="true" t="shared" si="6" ref="Q31:R35">D31</f>
        <v>232.39999999999998</v>
      </c>
      <c r="R31" s="22">
        <f t="shared" si="6"/>
        <v>225.2</v>
      </c>
      <c r="S31" s="25">
        <f>R31/Q31</f>
        <v>0.9690189328743546</v>
      </c>
      <c r="T31" s="8"/>
    </row>
    <row r="32" spans="1:20" ht="180.75" customHeight="1">
      <c r="A32" s="33" t="s">
        <v>49</v>
      </c>
      <c r="B32" s="50" t="s">
        <v>40</v>
      </c>
      <c r="C32" s="18">
        <v>2015</v>
      </c>
      <c r="D32" s="20">
        <f>D33</f>
        <v>145</v>
      </c>
      <c r="E32" s="20">
        <f aca="true" t="shared" si="7" ref="E32:O32">E33</f>
        <v>106.2</v>
      </c>
      <c r="F32" s="20">
        <f t="shared" si="7"/>
        <v>0</v>
      </c>
      <c r="G32" s="20">
        <f t="shared" si="7"/>
        <v>0</v>
      </c>
      <c r="H32" s="20">
        <f>H33</f>
        <v>0</v>
      </c>
      <c r="I32" s="20">
        <f>I33</f>
        <v>0</v>
      </c>
      <c r="J32" s="20">
        <f t="shared" si="7"/>
        <v>145</v>
      </c>
      <c r="K32" s="20">
        <f t="shared" si="7"/>
        <v>106.2</v>
      </c>
      <c r="L32" s="20">
        <f t="shared" si="7"/>
        <v>0</v>
      </c>
      <c r="M32" s="20">
        <f t="shared" si="7"/>
        <v>0</v>
      </c>
      <c r="N32" s="20">
        <f t="shared" si="7"/>
        <v>0</v>
      </c>
      <c r="O32" s="25">
        <f t="shared" si="7"/>
        <v>0</v>
      </c>
      <c r="P32" s="53" t="s">
        <v>43</v>
      </c>
      <c r="Q32" s="27">
        <f t="shared" si="6"/>
        <v>145</v>
      </c>
      <c r="R32" s="27">
        <f t="shared" si="6"/>
        <v>106.2</v>
      </c>
      <c r="S32" s="28">
        <f>R32/Q32</f>
        <v>0.7324137931034483</v>
      </c>
      <c r="T32" s="8"/>
    </row>
    <row r="33" spans="1:20" ht="45" customHeight="1">
      <c r="A33" s="33"/>
      <c r="B33" s="50" t="s">
        <v>41</v>
      </c>
      <c r="C33" s="18">
        <v>2015</v>
      </c>
      <c r="D33" s="20">
        <f>H33+J33</f>
        <v>145</v>
      </c>
      <c r="E33" s="20">
        <f>I33+K33</f>
        <v>106.2</v>
      </c>
      <c r="F33" s="19">
        <v>0</v>
      </c>
      <c r="G33" s="19">
        <v>0</v>
      </c>
      <c r="H33" s="20">
        <v>0</v>
      </c>
      <c r="I33" s="21">
        <v>0</v>
      </c>
      <c r="J33" s="20">
        <v>145</v>
      </c>
      <c r="K33" s="21">
        <v>106.2</v>
      </c>
      <c r="L33" s="19">
        <v>0</v>
      </c>
      <c r="M33" s="19">
        <v>0</v>
      </c>
      <c r="N33" s="18">
        <v>0</v>
      </c>
      <c r="O33" s="35">
        <v>0</v>
      </c>
      <c r="P33" s="53"/>
      <c r="Q33" s="27">
        <f t="shared" si="6"/>
        <v>145</v>
      </c>
      <c r="R33" s="27">
        <f t="shared" si="6"/>
        <v>106.2</v>
      </c>
      <c r="S33" s="28">
        <f>R33/Q33</f>
        <v>0.7324137931034483</v>
      </c>
      <c r="T33" s="8"/>
    </row>
    <row r="34" spans="1:20" s="15" customFormat="1" ht="110.25" customHeight="1">
      <c r="A34" s="29">
        <v>3</v>
      </c>
      <c r="B34" s="48" t="s">
        <v>50</v>
      </c>
      <c r="C34" s="29">
        <v>2015</v>
      </c>
      <c r="D34" s="30">
        <f aca="true" t="shared" si="8" ref="D34:M34">D35+D38</f>
        <v>1096.2</v>
      </c>
      <c r="E34" s="30">
        <f t="shared" si="8"/>
        <v>1009.8</v>
      </c>
      <c r="F34" s="30">
        <f t="shared" si="8"/>
        <v>0</v>
      </c>
      <c r="G34" s="30">
        <f t="shared" si="8"/>
        <v>0</v>
      </c>
      <c r="H34" s="30">
        <f t="shared" si="8"/>
        <v>101.1</v>
      </c>
      <c r="I34" s="30">
        <f t="shared" si="8"/>
        <v>101.1</v>
      </c>
      <c r="J34" s="30">
        <f t="shared" si="8"/>
        <v>995.1</v>
      </c>
      <c r="K34" s="30">
        <f t="shared" si="8"/>
        <v>908.6999999999999</v>
      </c>
      <c r="L34" s="30">
        <f t="shared" si="8"/>
        <v>0</v>
      </c>
      <c r="M34" s="30">
        <f t="shared" si="8"/>
        <v>0</v>
      </c>
      <c r="N34" s="31">
        <v>100</v>
      </c>
      <c r="O34" s="36">
        <f>E34/D34</f>
        <v>0.9211822660098521</v>
      </c>
      <c r="P34" s="48"/>
      <c r="Q34" s="37">
        <f t="shared" si="6"/>
        <v>1096.2</v>
      </c>
      <c r="R34" s="37">
        <f t="shared" si="6"/>
        <v>1009.8</v>
      </c>
      <c r="S34" s="39">
        <f>R34/Q34</f>
        <v>0.9211822660098521</v>
      </c>
      <c r="T34" s="14"/>
    </row>
    <row r="35" spans="1:20" ht="58.5" customHeight="1">
      <c r="A35" s="116" t="s">
        <v>57</v>
      </c>
      <c r="B35" s="108" t="s">
        <v>51</v>
      </c>
      <c r="C35" s="117">
        <v>2015</v>
      </c>
      <c r="D35" s="113">
        <f>H35+J35</f>
        <v>162.1</v>
      </c>
      <c r="E35" s="113">
        <f>I35+K35</f>
        <v>162</v>
      </c>
      <c r="F35" s="113">
        <f aca="true" t="shared" si="9" ref="F35:M35">F37</f>
        <v>0</v>
      </c>
      <c r="G35" s="113">
        <f t="shared" si="9"/>
        <v>0</v>
      </c>
      <c r="H35" s="112">
        <f t="shared" si="9"/>
        <v>49.1</v>
      </c>
      <c r="I35" s="112">
        <f t="shared" si="9"/>
        <v>49.1</v>
      </c>
      <c r="J35" s="112">
        <f t="shared" si="9"/>
        <v>113</v>
      </c>
      <c r="K35" s="112">
        <f t="shared" si="9"/>
        <v>112.9</v>
      </c>
      <c r="L35" s="113">
        <f t="shared" si="9"/>
        <v>0</v>
      </c>
      <c r="M35" s="113">
        <f t="shared" si="9"/>
        <v>0</v>
      </c>
      <c r="N35" s="114">
        <v>100</v>
      </c>
      <c r="O35" s="115">
        <f>E35/D35</f>
        <v>0.999383096853794</v>
      </c>
      <c r="P35" s="108" t="s">
        <v>56</v>
      </c>
      <c r="Q35" s="109">
        <f t="shared" si="6"/>
        <v>162.1</v>
      </c>
      <c r="R35" s="109">
        <f t="shared" si="6"/>
        <v>162</v>
      </c>
      <c r="S35" s="111">
        <f>R35/Q35</f>
        <v>0.999383096853794</v>
      </c>
      <c r="T35" s="13"/>
    </row>
    <row r="36" spans="1:20" ht="19.5" customHeight="1" hidden="1">
      <c r="A36" s="116"/>
      <c r="B36" s="108"/>
      <c r="C36" s="117"/>
      <c r="D36" s="113"/>
      <c r="E36" s="113"/>
      <c r="F36" s="113"/>
      <c r="G36" s="113"/>
      <c r="H36" s="112"/>
      <c r="I36" s="112"/>
      <c r="J36" s="112"/>
      <c r="K36" s="112"/>
      <c r="L36" s="113"/>
      <c r="M36" s="113"/>
      <c r="N36" s="114"/>
      <c r="O36" s="115" t="e">
        <f>E36/D36*100</f>
        <v>#DIV/0!</v>
      </c>
      <c r="P36" s="108"/>
      <c r="Q36" s="110"/>
      <c r="R36" s="110"/>
      <c r="S36" s="111"/>
      <c r="T36" s="8"/>
    </row>
    <row r="37" spans="1:20" ht="60">
      <c r="A37" s="51"/>
      <c r="B37" s="49" t="s">
        <v>52</v>
      </c>
      <c r="C37" s="23">
        <v>2015</v>
      </c>
      <c r="D37" s="17">
        <f aca="true" t="shared" si="10" ref="D37:E39">H37+J37</f>
        <v>162.1</v>
      </c>
      <c r="E37" s="17">
        <f t="shared" si="10"/>
        <v>162</v>
      </c>
      <c r="F37" s="17">
        <v>0</v>
      </c>
      <c r="G37" s="17">
        <v>0</v>
      </c>
      <c r="H37" s="17">
        <v>49.1</v>
      </c>
      <c r="I37" s="17">
        <v>49.1</v>
      </c>
      <c r="J37" s="17">
        <v>113</v>
      </c>
      <c r="K37" s="17">
        <v>112.9</v>
      </c>
      <c r="L37" s="17">
        <v>0</v>
      </c>
      <c r="M37" s="17">
        <v>0</v>
      </c>
      <c r="N37" s="17">
        <v>0</v>
      </c>
      <c r="O37" s="34">
        <v>0</v>
      </c>
      <c r="P37" s="50"/>
      <c r="Q37" s="22">
        <f aca="true" t="shared" si="11" ref="Q37:R39">D37</f>
        <v>162.1</v>
      </c>
      <c r="R37" s="22">
        <f t="shared" si="11"/>
        <v>162</v>
      </c>
      <c r="S37" s="25">
        <f>R37/Q37</f>
        <v>0.999383096853794</v>
      </c>
      <c r="T37" s="8"/>
    </row>
    <row r="38" spans="1:20" ht="62.25" customHeight="1">
      <c r="A38" s="52" t="s">
        <v>58</v>
      </c>
      <c r="B38" s="50" t="s">
        <v>53</v>
      </c>
      <c r="C38" s="18">
        <v>2015</v>
      </c>
      <c r="D38" s="20">
        <f t="shared" si="10"/>
        <v>934.1</v>
      </c>
      <c r="E38" s="20">
        <f t="shared" si="10"/>
        <v>847.8</v>
      </c>
      <c r="F38" s="20">
        <f aca="true" t="shared" si="12" ref="F38:O38">F39</f>
        <v>0</v>
      </c>
      <c r="G38" s="20">
        <f t="shared" si="12"/>
        <v>0</v>
      </c>
      <c r="H38" s="20">
        <f t="shared" si="12"/>
        <v>52</v>
      </c>
      <c r="I38" s="20">
        <f t="shared" si="12"/>
        <v>52</v>
      </c>
      <c r="J38" s="20">
        <f t="shared" si="12"/>
        <v>882.1</v>
      </c>
      <c r="K38" s="20">
        <f t="shared" si="12"/>
        <v>795.8</v>
      </c>
      <c r="L38" s="20">
        <f t="shared" si="12"/>
        <v>0</v>
      </c>
      <c r="M38" s="20">
        <f t="shared" si="12"/>
        <v>0</v>
      </c>
      <c r="N38" s="20">
        <f t="shared" si="12"/>
        <v>100</v>
      </c>
      <c r="O38" s="25">
        <f t="shared" si="12"/>
        <v>0.9076116047532383</v>
      </c>
      <c r="P38" s="53" t="s">
        <v>55</v>
      </c>
      <c r="Q38" s="27">
        <f t="shared" si="11"/>
        <v>934.1</v>
      </c>
      <c r="R38" s="27">
        <f t="shared" si="11"/>
        <v>847.8</v>
      </c>
      <c r="S38" s="28">
        <f>R38/Q38</f>
        <v>0.9076116047532383</v>
      </c>
      <c r="T38" s="8"/>
    </row>
    <row r="39" spans="1:20" ht="69" customHeight="1">
      <c r="A39" s="52"/>
      <c r="B39" s="50" t="s">
        <v>54</v>
      </c>
      <c r="C39" s="18">
        <v>2015</v>
      </c>
      <c r="D39" s="20">
        <f t="shared" si="10"/>
        <v>934.1</v>
      </c>
      <c r="E39" s="21">
        <f t="shared" si="10"/>
        <v>847.8</v>
      </c>
      <c r="F39" s="19">
        <v>0</v>
      </c>
      <c r="G39" s="19">
        <f>F39</f>
        <v>0</v>
      </c>
      <c r="H39" s="20">
        <v>52</v>
      </c>
      <c r="I39" s="21">
        <f>H39</f>
        <v>52</v>
      </c>
      <c r="J39" s="20">
        <v>882.1</v>
      </c>
      <c r="K39" s="21">
        <v>795.8</v>
      </c>
      <c r="L39" s="19">
        <v>0</v>
      </c>
      <c r="M39" s="19">
        <v>0</v>
      </c>
      <c r="N39" s="18">
        <v>100</v>
      </c>
      <c r="O39" s="35">
        <f>E39/D39</f>
        <v>0.9076116047532383</v>
      </c>
      <c r="P39" s="53"/>
      <c r="Q39" s="27">
        <f t="shared" si="11"/>
        <v>934.1</v>
      </c>
      <c r="R39" s="27">
        <f t="shared" si="11"/>
        <v>847.8</v>
      </c>
      <c r="S39" s="28">
        <f>R39/Q39</f>
        <v>0.9076116047532383</v>
      </c>
      <c r="T39" s="8"/>
    </row>
  </sheetData>
  <sheetProtection selectLockedCells="1" selectUnlockedCells="1"/>
  <mergeCells count="92"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O35:O36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P21:P27"/>
    <mergeCell ref="Q21:Q27"/>
    <mergeCell ref="R21:R27"/>
    <mergeCell ref="S21:S27"/>
    <mergeCell ref="A29:A30"/>
    <mergeCell ref="B29:B30"/>
    <mergeCell ref="C29:C30"/>
    <mergeCell ref="D29:D30"/>
    <mergeCell ref="E29:E30"/>
    <mergeCell ref="F29:F30"/>
    <mergeCell ref="J21:J27"/>
    <mergeCell ref="K21:K27"/>
    <mergeCell ref="L21:L27"/>
    <mergeCell ref="M21:M27"/>
    <mergeCell ref="N21:N27"/>
    <mergeCell ref="O21:O27"/>
    <mergeCell ref="P19:P20"/>
    <mergeCell ref="A21:A27"/>
    <mergeCell ref="B21:B28"/>
    <mergeCell ref="C21:C27"/>
    <mergeCell ref="D21:D28"/>
    <mergeCell ref="E21:E27"/>
    <mergeCell ref="F21:F27"/>
    <mergeCell ref="G21:G27"/>
    <mergeCell ref="H21:H28"/>
    <mergeCell ref="I21:I27"/>
    <mergeCell ref="M10:M11"/>
    <mergeCell ref="N10:N11"/>
    <mergeCell ref="O10:O11"/>
    <mergeCell ref="Q10:Q11"/>
    <mergeCell ref="R10:R11"/>
    <mergeCell ref="S10:S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D4:E5"/>
    <mergeCell ref="F4:M4"/>
    <mergeCell ref="F5:G5"/>
    <mergeCell ref="H5:I5"/>
    <mergeCell ref="J5:K5"/>
    <mergeCell ref="L5:M5"/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SheetLayoutView="75" zoomScalePageLayoutView="0" workbookViewId="0" topLeftCell="A1">
      <selection activeCell="H32" sqref="H32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129" t="s">
        <v>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130" t="s">
        <v>0</v>
      </c>
      <c r="B3" s="131" t="s">
        <v>15</v>
      </c>
      <c r="C3" s="132" t="s">
        <v>12</v>
      </c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35" t="s">
        <v>16</v>
      </c>
      <c r="O3" s="136"/>
      <c r="P3" s="127" t="s">
        <v>13</v>
      </c>
      <c r="Q3" s="127" t="s">
        <v>17</v>
      </c>
      <c r="R3" s="127" t="s">
        <v>18</v>
      </c>
      <c r="S3" s="127" t="s">
        <v>14</v>
      </c>
      <c r="T3" s="6"/>
    </row>
    <row r="4" spans="1:20" ht="15" customHeight="1">
      <c r="A4" s="130"/>
      <c r="B4" s="131"/>
      <c r="C4" s="133"/>
      <c r="D4" s="126" t="s">
        <v>2</v>
      </c>
      <c r="E4" s="127"/>
      <c r="F4" s="127" t="s">
        <v>3</v>
      </c>
      <c r="G4" s="127"/>
      <c r="H4" s="127"/>
      <c r="I4" s="127"/>
      <c r="J4" s="127"/>
      <c r="K4" s="127"/>
      <c r="L4" s="127"/>
      <c r="M4" s="127"/>
      <c r="N4" s="137"/>
      <c r="O4" s="138"/>
      <c r="P4" s="127"/>
      <c r="Q4" s="127"/>
      <c r="R4" s="127"/>
      <c r="S4" s="127"/>
      <c r="T4" s="6"/>
    </row>
    <row r="5" spans="1:20" ht="27" customHeight="1">
      <c r="A5" s="130"/>
      <c r="B5" s="131"/>
      <c r="C5" s="133"/>
      <c r="D5" s="128"/>
      <c r="E5" s="127"/>
      <c r="F5" s="127" t="s">
        <v>4</v>
      </c>
      <c r="G5" s="127"/>
      <c r="H5" s="127" t="s">
        <v>5</v>
      </c>
      <c r="I5" s="127"/>
      <c r="J5" s="127" t="s">
        <v>6</v>
      </c>
      <c r="K5" s="127"/>
      <c r="L5" s="127" t="s">
        <v>7</v>
      </c>
      <c r="M5" s="127"/>
      <c r="N5" s="131"/>
      <c r="O5" s="128"/>
      <c r="P5" s="127"/>
      <c r="Q5" s="127"/>
      <c r="R5" s="127"/>
      <c r="S5" s="127"/>
      <c r="T5" s="6"/>
    </row>
    <row r="6" spans="1:20" ht="64.5" customHeight="1">
      <c r="A6" s="130"/>
      <c r="B6" s="131"/>
      <c r="C6" s="134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127"/>
      <c r="Q6" s="127"/>
      <c r="R6" s="127"/>
      <c r="S6" s="127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26"/>
      <c r="D8" s="40">
        <f>D9+D21+D34</f>
        <v>4182</v>
      </c>
      <c r="E8" s="40">
        <f aca="true" t="shared" si="0" ref="E8:R8">E9+E21+E34</f>
        <v>4174</v>
      </c>
      <c r="F8" s="40">
        <f t="shared" si="0"/>
        <v>68.9</v>
      </c>
      <c r="G8" s="40">
        <f t="shared" si="0"/>
        <v>68.9</v>
      </c>
      <c r="H8" s="40">
        <f t="shared" si="0"/>
        <v>1057.7</v>
      </c>
      <c r="I8" s="40">
        <f t="shared" si="0"/>
        <v>1057.7</v>
      </c>
      <c r="J8" s="40">
        <f t="shared" si="0"/>
        <v>3055.4</v>
      </c>
      <c r="K8" s="40">
        <f t="shared" si="0"/>
        <v>3047.4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0.9980870396939263</v>
      </c>
      <c r="P8" s="40"/>
      <c r="Q8" s="40">
        <f t="shared" si="0"/>
        <v>4182</v>
      </c>
      <c r="R8" s="40">
        <f t="shared" si="0"/>
        <v>4174</v>
      </c>
      <c r="S8" s="41">
        <f>R8/Q8</f>
        <v>0.9980870396939263</v>
      </c>
      <c r="T8" s="8"/>
    </row>
    <row r="9" spans="1:20" s="15" customFormat="1" ht="115.5" customHeight="1">
      <c r="A9" s="29">
        <v>1</v>
      </c>
      <c r="B9" s="48" t="s">
        <v>47</v>
      </c>
      <c r="C9" s="29">
        <v>2016</v>
      </c>
      <c r="D9" s="30">
        <f>D10+D13+D15+D17+D19</f>
        <v>2054.4</v>
      </c>
      <c r="E9" s="30">
        <f>E10+E13+E15+E17+E19</f>
        <v>2051.7000000000003</v>
      </c>
      <c r="F9" s="30">
        <f aca="true" t="shared" si="1" ref="F9:M9">F10+F13+F15+F17+F19</f>
        <v>68.9</v>
      </c>
      <c r="G9" s="30">
        <f t="shared" si="1"/>
        <v>68.9</v>
      </c>
      <c r="H9" s="30">
        <f t="shared" si="1"/>
        <v>0</v>
      </c>
      <c r="I9" s="30">
        <f t="shared" si="1"/>
        <v>0</v>
      </c>
      <c r="J9" s="30">
        <f t="shared" si="1"/>
        <v>1985.5</v>
      </c>
      <c r="K9" s="30">
        <f t="shared" si="1"/>
        <v>1982.8000000000002</v>
      </c>
      <c r="L9" s="30">
        <f t="shared" si="1"/>
        <v>0</v>
      </c>
      <c r="M9" s="30">
        <f t="shared" si="1"/>
        <v>0</v>
      </c>
      <c r="N9" s="31">
        <v>100</v>
      </c>
      <c r="O9" s="36">
        <f>E9/D9</f>
        <v>0.9986857476635514</v>
      </c>
      <c r="P9" s="38"/>
      <c r="Q9" s="37">
        <f>D9</f>
        <v>2054.4</v>
      </c>
      <c r="R9" s="37">
        <f>E9</f>
        <v>2051.7000000000003</v>
      </c>
      <c r="S9" s="39">
        <f>R9/Q9</f>
        <v>0.9986857476635514</v>
      </c>
      <c r="T9" s="14"/>
    </row>
    <row r="10" spans="1:20" ht="129.75" customHeight="1">
      <c r="A10" s="122" t="s">
        <v>24</v>
      </c>
      <c r="B10" s="108" t="s">
        <v>23</v>
      </c>
      <c r="C10" s="117">
        <v>2016</v>
      </c>
      <c r="D10" s="113">
        <f aca="true" t="shared" si="2" ref="D10:M10">D12</f>
        <v>1948.5</v>
      </c>
      <c r="E10" s="113">
        <f t="shared" si="2"/>
        <v>1946.4</v>
      </c>
      <c r="F10" s="113">
        <f t="shared" si="2"/>
        <v>0</v>
      </c>
      <c r="G10" s="113">
        <f t="shared" si="2"/>
        <v>0</v>
      </c>
      <c r="H10" s="112">
        <f t="shared" si="2"/>
        <v>0</v>
      </c>
      <c r="I10" s="112">
        <f t="shared" si="2"/>
        <v>0</v>
      </c>
      <c r="J10" s="112">
        <f t="shared" si="2"/>
        <v>1948.5</v>
      </c>
      <c r="K10" s="112">
        <f t="shared" si="2"/>
        <v>1946.4</v>
      </c>
      <c r="L10" s="113">
        <f t="shared" si="2"/>
        <v>0</v>
      </c>
      <c r="M10" s="113">
        <f t="shared" si="2"/>
        <v>0</v>
      </c>
      <c r="N10" s="114">
        <v>100</v>
      </c>
      <c r="O10" s="115">
        <f>E10/D10</f>
        <v>0.998922247882987</v>
      </c>
      <c r="P10" s="49" t="s">
        <v>26</v>
      </c>
      <c r="Q10" s="109">
        <f>D10</f>
        <v>1948.5</v>
      </c>
      <c r="R10" s="109">
        <f>E10</f>
        <v>1946.4</v>
      </c>
      <c r="S10" s="111">
        <f>R10/Q10</f>
        <v>0.998922247882987</v>
      </c>
      <c r="T10" s="13"/>
    </row>
    <row r="11" spans="1:20" ht="19.5" customHeight="1" hidden="1" thickBot="1">
      <c r="A11" s="122"/>
      <c r="B11" s="108"/>
      <c r="C11" s="117"/>
      <c r="D11" s="113"/>
      <c r="E11" s="113"/>
      <c r="F11" s="113"/>
      <c r="G11" s="113"/>
      <c r="H11" s="112"/>
      <c r="I11" s="112"/>
      <c r="J11" s="112"/>
      <c r="K11" s="112"/>
      <c r="L11" s="113"/>
      <c r="M11" s="113"/>
      <c r="N11" s="114"/>
      <c r="O11" s="115" t="e">
        <f>E11/D11*100</f>
        <v>#DIV/0!</v>
      </c>
      <c r="P11" s="49"/>
      <c r="Q11" s="110"/>
      <c r="R11" s="110"/>
      <c r="S11" s="111"/>
      <c r="T11" s="8"/>
    </row>
    <row r="12" spans="1:20" ht="60">
      <c r="A12" s="44"/>
      <c r="B12" s="49" t="s">
        <v>25</v>
      </c>
      <c r="C12" s="23">
        <v>2016</v>
      </c>
      <c r="D12" s="22">
        <v>1948.5</v>
      </c>
      <c r="E12" s="22">
        <v>1946.4</v>
      </c>
      <c r="F12" s="22">
        <v>0</v>
      </c>
      <c r="G12" s="22">
        <v>0</v>
      </c>
      <c r="H12" s="22">
        <v>0</v>
      </c>
      <c r="I12" s="22">
        <v>0</v>
      </c>
      <c r="J12" s="22">
        <f>D12</f>
        <v>1948.5</v>
      </c>
      <c r="K12" s="22">
        <f>E12</f>
        <v>1946.4</v>
      </c>
      <c r="L12" s="22">
        <v>0</v>
      </c>
      <c r="M12" s="22">
        <v>0</v>
      </c>
      <c r="N12" s="17">
        <f>N10</f>
        <v>100</v>
      </c>
      <c r="O12" s="34">
        <f>E12/D12</f>
        <v>0.998922247882987</v>
      </c>
      <c r="P12" s="49"/>
      <c r="Q12" s="22">
        <f>D12</f>
        <v>1948.5</v>
      </c>
      <c r="R12" s="22">
        <f>E12</f>
        <v>1946.4</v>
      </c>
      <c r="S12" s="25">
        <f>R12/Q12</f>
        <v>0.998922247882987</v>
      </c>
      <c r="T12" s="8"/>
    </row>
    <row r="13" spans="1:20" ht="97.5" customHeight="1">
      <c r="A13" s="44" t="s">
        <v>27</v>
      </c>
      <c r="B13" s="49" t="s">
        <v>28</v>
      </c>
      <c r="C13" s="23">
        <v>2016</v>
      </c>
      <c r="D13" s="22">
        <f>D14</f>
        <v>0</v>
      </c>
      <c r="E13" s="22">
        <f aca="true" t="shared" si="3" ref="E13:O13">E14</f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  <c r="O13" s="25">
        <f t="shared" si="3"/>
        <v>0</v>
      </c>
      <c r="P13" s="50" t="s">
        <v>29</v>
      </c>
      <c r="Q13" s="23">
        <v>0</v>
      </c>
      <c r="R13" s="23">
        <v>0</v>
      </c>
      <c r="S13" s="23">
        <v>0</v>
      </c>
      <c r="T13" s="8"/>
    </row>
    <row r="14" spans="1:20" ht="60">
      <c r="A14" s="44"/>
      <c r="B14" s="49" t="s">
        <v>46</v>
      </c>
      <c r="C14" s="23">
        <v>2016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v>0</v>
      </c>
      <c r="O14" s="34">
        <v>0</v>
      </c>
      <c r="P14" s="50"/>
      <c r="Q14" s="23">
        <v>0</v>
      </c>
      <c r="R14" s="23">
        <v>0</v>
      </c>
      <c r="S14" s="23">
        <v>0</v>
      </c>
      <c r="T14" s="8"/>
    </row>
    <row r="15" spans="1:20" ht="90">
      <c r="A15" s="44" t="s">
        <v>30</v>
      </c>
      <c r="B15" s="49" t="s">
        <v>31</v>
      </c>
      <c r="C15" s="23">
        <v>2016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7">
        <v>0</v>
      </c>
      <c r="O15" s="34">
        <v>0</v>
      </c>
      <c r="P15" s="50" t="s">
        <v>32</v>
      </c>
      <c r="Q15" s="23">
        <v>0</v>
      </c>
      <c r="R15" s="23">
        <v>0</v>
      </c>
      <c r="S15" s="23">
        <v>0</v>
      </c>
      <c r="T15" s="8"/>
    </row>
    <row r="16" spans="1:20" ht="45">
      <c r="A16" s="44"/>
      <c r="B16" s="49" t="s">
        <v>45</v>
      </c>
      <c r="C16" s="23">
        <v>2016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7">
        <v>0</v>
      </c>
      <c r="O16" s="34">
        <v>0</v>
      </c>
      <c r="P16" s="50"/>
      <c r="Q16" s="23">
        <v>0</v>
      </c>
      <c r="R16" s="23">
        <v>0</v>
      </c>
      <c r="S16" s="23">
        <v>0</v>
      </c>
      <c r="T16" s="8"/>
    </row>
    <row r="17" spans="1:20" ht="45">
      <c r="A17" s="44" t="s">
        <v>34</v>
      </c>
      <c r="B17" s="49" t="s">
        <v>33</v>
      </c>
      <c r="C17" s="23">
        <v>2016</v>
      </c>
      <c r="D17" s="22">
        <v>37</v>
      </c>
      <c r="E17" s="22">
        <v>36.4</v>
      </c>
      <c r="F17" s="22">
        <v>0</v>
      </c>
      <c r="G17" s="22">
        <v>0</v>
      </c>
      <c r="H17" s="22">
        <v>0</v>
      </c>
      <c r="I17" s="22">
        <v>0</v>
      </c>
      <c r="J17" s="22">
        <v>37</v>
      </c>
      <c r="K17" s="22">
        <v>36.4</v>
      </c>
      <c r="L17" s="22">
        <v>0</v>
      </c>
      <c r="M17" s="55">
        <v>0</v>
      </c>
      <c r="N17" s="34">
        <v>1</v>
      </c>
      <c r="O17" s="34">
        <f>K17/J17</f>
        <v>0.9837837837837837</v>
      </c>
      <c r="P17" s="50" t="s">
        <v>32</v>
      </c>
      <c r="Q17" s="22">
        <f>J17</f>
        <v>37</v>
      </c>
      <c r="R17" s="23">
        <v>36.4</v>
      </c>
      <c r="S17" s="25">
        <f>R17/Q17</f>
        <v>0.9837837837837837</v>
      </c>
      <c r="T17" s="8"/>
    </row>
    <row r="18" spans="1:20" ht="45">
      <c r="A18" s="44"/>
      <c r="B18" s="49" t="s">
        <v>35</v>
      </c>
      <c r="C18" s="23">
        <v>2016</v>
      </c>
      <c r="D18" s="22">
        <v>37</v>
      </c>
      <c r="E18" s="22">
        <v>36.4</v>
      </c>
      <c r="F18" s="22">
        <v>0</v>
      </c>
      <c r="G18" s="22">
        <v>0</v>
      </c>
      <c r="H18" s="22">
        <v>0</v>
      </c>
      <c r="I18" s="22">
        <v>0</v>
      </c>
      <c r="J18" s="22">
        <v>37</v>
      </c>
      <c r="K18" s="22">
        <v>36.4</v>
      </c>
      <c r="L18" s="22">
        <v>0</v>
      </c>
      <c r="M18" s="55">
        <v>0</v>
      </c>
      <c r="N18" s="34">
        <v>1</v>
      </c>
      <c r="O18" s="34">
        <f>K18/J18</f>
        <v>0.9837837837837837</v>
      </c>
      <c r="P18" s="50"/>
      <c r="Q18" s="54">
        <v>37</v>
      </c>
      <c r="R18" s="23">
        <v>36.4</v>
      </c>
      <c r="S18" s="25">
        <f>R18/Q18</f>
        <v>0.9837837837837837</v>
      </c>
      <c r="T18" s="8"/>
    </row>
    <row r="19" spans="1:20" ht="73.5" customHeight="1">
      <c r="A19" s="33" t="s">
        <v>60</v>
      </c>
      <c r="B19" s="50" t="s">
        <v>36</v>
      </c>
      <c r="C19" s="23">
        <v>2016</v>
      </c>
      <c r="D19" s="20">
        <f>D20</f>
        <v>68.9</v>
      </c>
      <c r="E19" s="20">
        <f aca="true" t="shared" si="4" ref="E19:O19">E20</f>
        <v>68.9</v>
      </c>
      <c r="F19" s="20">
        <f t="shared" si="4"/>
        <v>68.9</v>
      </c>
      <c r="G19" s="20">
        <f t="shared" si="4"/>
        <v>68.9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100</v>
      </c>
      <c r="O19" s="25">
        <f t="shared" si="4"/>
        <v>1</v>
      </c>
      <c r="P19" s="124" t="s">
        <v>37</v>
      </c>
      <c r="Q19" s="26">
        <v>68.9</v>
      </c>
      <c r="R19" s="26">
        <v>68.9</v>
      </c>
      <c r="S19" s="26">
        <v>100</v>
      </c>
      <c r="T19" s="8"/>
    </row>
    <row r="20" spans="1:20" ht="45" customHeight="1">
      <c r="A20" s="33"/>
      <c r="B20" s="50" t="s">
        <v>44</v>
      </c>
      <c r="C20" s="23">
        <v>2016</v>
      </c>
      <c r="D20" s="20">
        <v>68.9</v>
      </c>
      <c r="E20" s="21">
        <v>68.9</v>
      </c>
      <c r="F20" s="19">
        <v>68.9</v>
      </c>
      <c r="G20" s="19">
        <v>68.9</v>
      </c>
      <c r="H20" s="20">
        <v>0</v>
      </c>
      <c r="I20" s="21">
        <v>0</v>
      </c>
      <c r="J20" s="20">
        <v>0</v>
      </c>
      <c r="K20" s="21">
        <v>0</v>
      </c>
      <c r="L20" s="19">
        <v>0</v>
      </c>
      <c r="M20" s="19">
        <v>0</v>
      </c>
      <c r="N20" s="18">
        <v>100</v>
      </c>
      <c r="O20" s="35">
        <v>1</v>
      </c>
      <c r="P20" s="125"/>
      <c r="Q20" s="26">
        <v>68.9</v>
      </c>
      <c r="R20" s="26">
        <v>68.9</v>
      </c>
      <c r="S20" s="26">
        <v>100</v>
      </c>
      <c r="T20" s="8"/>
    </row>
    <row r="21" spans="1:20" s="15" customFormat="1" ht="81" customHeight="1">
      <c r="A21" s="120" t="s">
        <v>20</v>
      </c>
      <c r="B21" s="118" t="s">
        <v>38</v>
      </c>
      <c r="C21" s="120">
        <v>2016</v>
      </c>
      <c r="D21" s="119">
        <f aca="true" t="shared" si="5" ref="D21:K21">D29+D32</f>
        <v>1437.6</v>
      </c>
      <c r="E21" s="123">
        <f t="shared" si="5"/>
        <v>1433.8000000000002</v>
      </c>
      <c r="F21" s="123">
        <f t="shared" si="5"/>
        <v>0</v>
      </c>
      <c r="G21" s="123">
        <f t="shared" si="5"/>
        <v>0</v>
      </c>
      <c r="H21" s="119">
        <f t="shared" si="5"/>
        <v>1057.7</v>
      </c>
      <c r="I21" s="123">
        <f t="shared" si="5"/>
        <v>1057.7</v>
      </c>
      <c r="J21" s="123">
        <f t="shared" si="5"/>
        <v>379.9</v>
      </c>
      <c r="K21" s="123">
        <f t="shared" si="5"/>
        <v>376.1</v>
      </c>
      <c r="L21" s="123">
        <f>L29</f>
        <v>0</v>
      </c>
      <c r="M21" s="123">
        <f>M29</f>
        <v>0</v>
      </c>
      <c r="N21" s="120">
        <v>100</v>
      </c>
      <c r="O21" s="121">
        <f>E21/D21</f>
        <v>0.9973567056204787</v>
      </c>
      <c r="P21" s="118"/>
      <c r="Q21" s="119">
        <f>D21</f>
        <v>1437.6</v>
      </c>
      <c r="R21" s="119">
        <f>E21</f>
        <v>1433.8000000000002</v>
      </c>
      <c r="S21" s="121">
        <f>R21/Q21</f>
        <v>0.9973567056204787</v>
      </c>
      <c r="T21" s="16"/>
    </row>
    <row r="22" spans="1:20" ht="5.25" customHeight="1" hidden="1">
      <c r="A22" s="120"/>
      <c r="B22" s="118"/>
      <c r="C22" s="120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21"/>
      <c r="P22" s="118"/>
      <c r="Q22" s="120"/>
      <c r="R22" s="120"/>
      <c r="S22" s="121"/>
      <c r="T22" s="8"/>
    </row>
    <row r="23" spans="1:20" ht="15.75" customHeight="1" hidden="1">
      <c r="A23" s="120"/>
      <c r="B23" s="118"/>
      <c r="C23" s="120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21"/>
      <c r="P23" s="118"/>
      <c r="Q23" s="120"/>
      <c r="R23" s="120"/>
      <c r="S23" s="121"/>
      <c r="T23" s="8"/>
    </row>
    <row r="24" spans="1:20" ht="15.75" customHeight="1" hidden="1">
      <c r="A24" s="120"/>
      <c r="B24" s="118"/>
      <c r="C24" s="120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1"/>
      <c r="P24" s="118"/>
      <c r="Q24" s="120"/>
      <c r="R24" s="120"/>
      <c r="S24" s="121"/>
      <c r="T24" s="8"/>
    </row>
    <row r="25" spans="1:20" s="10" customFormat="1" ht="15.75" customHeight="1" hidden="1">
      <c r="A25" s="120"/>
      <c r="B25" s="118"/>
      <c r="C25" s="12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21"/>
      <c r="P25" s="118"/>
      <c r="Q25" s="120"/>
      <c r="R25" s="120"/>
      <c r="S25" s="121"/>
      <c r="T25" s="9"/>
    </row>
    <row r="26" spans="1:20" ht="15.75" customHeight="1" hidden="1">
      <c r="A26" s="120"/>
      <c r="B26" s="118"/>
      <c r="C26" s="120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  <c r="O26" s="121"/>
      <c r="P26" s="118"/>
      <c r="Q26" s="120"/>
      <c r="R26" s="120"/>
      <c r="S26" s="121"/>
      <c r="T26" s="8"/>
    </row>
    <row r="27" spans="1:20" ht="15.75" customHeight="1" hidden="1">
      <c r="A27" s="120"/>
      <c r="B27" s="118"/>
      <c r="C27" s="120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121"/>
      <c r="P27" s="118"/>
      <c r="Q27" s="120"/>
      <c r="R27" s="120"/>
      <c r="S27" s="121"/>
      <c r="T27" s="8"/>
    </row>
    <row r="28" spans="1:20" ht="0.75" customHeight="1" hidden="1">
      <c r="A28" s="32"/>
      <c r="B28" s="118"/>
      <c r="C28" s="32"/>
      <c r="D28" s="119"/>
      <c r="E28" s="45"/>
      <c r="F28" s="45"/>
      <c r="G28" s="45"/>
      <c r="H28" s="119"/>
      <c r="I28" s="45"/>
      <c r="J28" s="45"/>
      <c r="K28" s="45"/>
      <c r="L28" s="45"/>
      <c r="M28" s="45"/>
      <c r="N28" s="46"/>
      <c r="O28" s="47"/>
      <c r="P28" s="48" t="s">
        <v>21</v>
      </c>
      <c r="Q28" s="29">
        <v>11000</v>
      </c>
      <c r="R28" s="29">
        <v>11042</v>
      </c>
      <c r="S28" s="36">
        <v>100</v>
      </c>
      <c r="T28" s="8"/>
    </row>
    <row r="29" spans="1:20" ht="57" customHeight="1">
      <c r="A29" s="122" t="s">
        <v>48</v>
      </c>
      <c r="B29" s="108" t="s">
        <v>23</v>
      </c>
      <c r="C29" s="117">
        <v>2016</v>
      </c>
      <c r="D29" s="113">
        <f aca="true" t="shared" si="6" ref="D29:M29">D31</f>
        <v>222.1</v>
      </c>
      <c r="E29" s="113">
        <f t="shared" si="6"/>
        <v>221.89999999999998</v>
      </c>
      <c r="F29" s="113">
        <f t="shared" si="6"/>
        <v>0</v>
      </c>
      <c r="G29" s="113">
        <f t="shared" si="6"/>
        <v>0</v>
      </c>
      <c r="H29" s="112">
        <f t="shared" si="6"/>
        <v>19.2</v>
      </c>
      <c r="I29" s="112">
        <f t="shared" si="6"/>
        <v>19.2</v>
      </c>
      <c r="J29" s="112">
        <f t="shared" si="6"/>
        <v>202.9</v>
      </c>
      <c r="K29" s="112">
        <f t="shared" si="6"/>
        <v>202.7</v>
      </c>
      <c r="L29" s="113">
        <f t="shared" si="6"/>
        <v>0</v>
      </c>
      <c r="M29" s="113">
        <f t="shared" si="6"/>
        <v>0</v>
      </c>
      <c r="N29" s="114">
        <v>100</v>
      </c>
      <c r="O29" s="115">
        <f>E29/D29</f>
        <v>0.9990995047276001</v>
      </c>
      <c r="P29" s="108" t="s">
        <v>42</v>
      </c>
      <c r="Q29" s="109">
        <f>D29</f>
        <v>222.1</v>
      </c>
      <c r="R29" s="109">
        <f>E29</f>
        <v>221.89999999999998</v>
      </c>
      <c r="S29" s="111">
        <f>R29/Q29</f>
        <v>0.9990995047276001</v>
      </c>
      <c r="T29" s="13"/>
    </row>
    <row r="30" spans="1:20" ht="18.75" customHeight="1" hidden="1">
      <c r="A30" s="122"/>
      <c r="B30" s="108"/>
      <c r="C30" s="117"/>
      <c r="D30" s="113"/>
      <c r="E30" s="113"/>
      <c r="F30" s="113"/>
      <c r="G30" s="113"/>
      <c r="H30" s="112"/>
      <c r="I30" s="112"/>
      <c r="J30" s="112"/>
      <c r="K30" s="112"/>
      <c r="L30" s="113"/>
      <c r="M30" s="113"/>
      <c r="N30" s="114"/>
      <c r="O30" s="115" t="e">
        <f>E30/D30*100</f>
        <v>#DIV/0!</v>
      </c>
      <c r="P30" s="108"/>
      <c r="Q30" s="110"/>
      <c r="R30" s="110"/>
      <c r="S30" s="111"/>
      <c r="T30" s="8"/>
    </row>
    <row r="31" spans="1:20" ht="45">
      <c r="A31" s="44"/>
      <c r="B31" s="49" t="s">
        <v>39</v>
      </c>
      <c r="C31" s="23">
        <v>2016</v>
      </c>
      <c r="D31" s="17">
        <f>H31+J31</f>
        <v>222.1</v>
      </c>
      <c r="E31" s="17">
        <f>I31+K31</f>
        <v>221.89999999999998</v>
      </c>
      <c r="F31" s="17">
        <v>0</v>
      </c>
      <c r="G31" s="17">
        <v>0</v>
      </c>
      <c r="H31" s="17">
        <v>19.2</v>
      </c>
      <c r="I31" s="17">
        <v>19.2</v>
      </c>
      <c r="J31" s="17">
        <v>202.9</v>
      </c>
      <c r="K31" s="17">
        <v>202.7</v>
      </c>
      <c r="L31" s="17">
        <v>0</v>
      </c>
      <c r="M31" s="17">
        <v>0</v>
      </c>
      <c r="N31" s="17">
        <v>100</v>
      </c>
      <c r="O31" s="34">
        <f>E31/D31</f>
        <v>0.9990995047276001</v>
      </c>
      <c r="P31" s="50"/>
      <c r="Q31" s="22">
        <f aca="true" t="shared" si="7" ref="Q31:R35">D31</f>
        <v>222.1</v>
      </c>
      <c r="R31" s="22">
        <f t="shared" si="7"/>
        <v>221.89999999999998</v>
      </c>
      <c r="S31" s="25">
        <f>R31/Q31</f>
        <v>0.9990995047276001</v>
      </c>
      <c r="T31" s="8"/>
    </row>
    <row r="32" spans="1:20" ht="180.75" customHeight="1">
      <c r="A32" s="33" t="s">
        <v>49</v>
      </c>
      <c r="B32" s="50" t="s">
        <v>40</v>
      </c>
      <c r="C32" s="18">
        <v>2016</v>
      </c>
      <c r="D32" s="20">
        <f>D33</f>
        <v>1215.5</v>
      </c>
      <c r="E32" s="20">
        <f aca="true" t="shared" si="8" ref="E32:M32">E33</f>
        <v>1211.9</v>
      </c>
      <c r="F32" s="20">
        <f t="shared" si="8"/>
        <v>0</v>
      </c>
      <c r="G32" s="20">
        <f t="shared" si="8"/>
        <v>0</v>
      </c>
      <c r="H32" s="20">
        <f>H33</f>
        <v>1038.5</v>
      </c>
      <c r="I32" s="20">
        <f>I33</f>
        <v>1038.5</v>
      </c>
      <c r="J32" s="20">
        <f t="shared" si="8"/>
        <v>177</v>
      </c>
      <c r="K32" s="20">
        <f t="shared" si="8"/>
        <v>173.4</v>
      </c>
      <c r="L32" s="20">
        <f t="shared" si="8"/>
        <v>0</v>
      </c>
      <c r="M32" s="20">
        <f t="shared" si="8"/>
        <v>0</v>
      </c>
      <c r="N32" s="20">
        <v>100</v>
      </c>
      <c r="O32" s="25">
        <f>E32/D32</f>
        <v>0.9970382558617853</v>
      </c>
      <c r="P32" s="53" t="s">
        <v>43</v>
      </c>
      <c r="Q32" s="27">
        <f t="shared" si="7"/>
        <v>1215.5</v>
      </c>
      <c r="R32" s="27">
        <f t="shared" si="7"/>
        <v>1211.9</v>
      </c>
      <c r="S32" s="28">
        <f>R32/Q32</f>
        <v>0.9970382558617853</v>
      </c>
      <c r="T32" s="8"/>
    </row>
    <row r="33" spans="1:20" ht="45" customHeight="1">
      <c r="A33" s="33"/>
      <c r="B33" s="50" t="s">
        <v>41</v>
      </c>
      <c r="C33" s="18">
        <v>2016</v>
      </c>
      <c r="D33" s="20">
        <f>H33+J33</f>
        <v>1215.5</v>
      </c>
      <c r="E33" s="20">
        <f>I33+K33</f>
        <v>1211.9</v>
      </c>
      <c r="F33" s="19">
        <v>0</v>
      </c>
      <c r="G33" s="19">
        <v>0</v>
      </c>
      <c r="H33" s="20">
        <v>1038.5</v>
      </c>
      <c r="I33" s="21">
        <v>1038.5</v>
      </c>
      <c r="J33" s="20">
        <v>177</v>
      </c>
      <c r="K33" s="21">
        <v>173.4</v>
      </c>
      <c r="L33" s="19">
        <v>0</v>
      </c>
      <c r="M33" s="19">
        <v>0</v>
      </c>
      <c r="N33" s="18">
        <v>100</v>
      </c>
      <c r="O33" s="35">
        <f>E33/D33</f>
        <v>0.9970382558617853</v>
      </c>
      <c r="P33" s="53"/>
      <c r="Q33" s="27">
        <f t="shared" si="7"/>
        <v>1215.5</v>
      </c>
      <c r="R33" s="27">
        <f t="shared" si="7"/>
        <v>1211.9</v>
      </c>
      <c r="S33" s="28">
        <f>R33/Q33</f>
        <v>0.9970382558617853</v>
      </c>
      <c r="T33" s="8"/>
    </row>
    <row r="34" spans="1:20" s="15" customFormat="1" ht="110.25" customHeight="1">
      <c r="A34" s="29">
        <v>3</v>
      </c>
      <c r="B34" s="48" t="s">
        <v>50</v>
      </c>
      <c r="C34" s="29">
        <v>2016</v>
      </c>
      <c r="D34" s="30">
        <f aca="true" t="shared" si="9" ref="D34:M34">D35+D38</f>
        <v>690</v>
      </c>
      <c r="E34" s="30">
        <f t="shared" si="9"/>
        <v>688.5</v>
      </c>
      <c r="F34" s="30">
        <f t="shared" si="9"/>
        <v>0</v>
      </c>
      <c r="G34" s="30">
        <f t="shared" si="9"/>
        <v>0</v>
      </c>
      <c r="H34" s="30">
        <f t="shared" si="9"/>
        <v>0</v>
      </c>
      <c r="I34" s="30">
        <f t="shared" si="9"/>
        <v>0</v>
      </c>
      <c r="J34" s="30">
        <f t="shared" si="9"/>
        <v>690</v>
      </c>
      <c r="K34" s="30">
        <f t="shared" si="9"/>
        <v>688.5</v>
      </c>
      <c r="L34" s="30">
        <f t="shared" si="9"/>
        <v>0</v>
      </c>
      <c r="M34" s="30">
        <f t="shared" si="9"/>
        <v>0</v>
      </c>
      <c r="N34" s="31">
        <v>100</v>
      </c>
      <c r="O34" s="36">
        <f>E34/D34</f>
        <v>0.9978260869565218</v>
      </c>
      <c r="P34" s="48"/>
      <c r="Q34" s="37">
        <f t="shared" si="7"/>
        <v>690</v>
      </c>
      <c r="R34" s="37">
        <f t="shared" si="7"/>
        <v>688.5</v>
      </c>
      <c r="S34" s="39">
        <f>R34/Q34</f>
        <v>0.9978260869565218</v>
      </c>
      <c r="T34" s="14"/>
    </row>
    <row r="35" spans="1:20" ht="58.5" customHeight="1">
      <c r="A35" s="116" t="s">
        <v>57</v>
      </c>
      <c r="B35" s="108" t="s">
        <v>51</v>
      </c>
      <c r="C35" s="117">
        <v>2016</v>
      </c>
      <c r="D35" s="113">
        <f aca="true" t="shared" si="10" ref="D35:M35">D37</f>
        <v>114</v>
      </c>
      <c r="E35" s="113">
        <f t="shared" si="10"/>
        <v>113.4</v>
      </c>
      <c r="F35" s="113">
        <f t="shared" si="10"/>
        <v>0</v>
      </c>
      <c r="G35" s="113">
        <f t="shared" si="10"/>
        <v>0</v>
      </c>
      <c r="H35" s="112">
        <f t="shared" si="10"/>
        <v>0</v>
      </c>
      <c r="I35" s="112">
        <f t="shared" si="10"/>
        <v>0</v>
      </c>
      <c r="J35" s="112">
        <f t="shared" si="10"/>
        <v>114</v>
      </c>
      <c r="K35" s="112">
        <f t="shared" si="10"/>
        <v>113.4</v>
      </c>
      <c r="L35" s="113">
        <f t="shared" si="10"/>
        <v>0</v>
      </c>
      <c r="M35" s="113">
        <f t="shared" si="10"/>
        <v>0</v>
      </c>
      <c r="N35" s="114">
        <v>100</v>
      </c>
      <c r="O35" s="115">
        <f>E35/D35</f>
        <v>0.9947368421052633</v>
      </c>
      <c r="P35" s="108" t="s">
        <v>56</v>
      </c>
      <c r="Q35" s="109">
        <f t="shared" si="7"/>
        <v>114</v>
      </c>
      <c r="R35" s="109">
        <f t="shared" si="7"/>
        <v>113.4</v>
      </c>
      <c r="S35" s="111">
        <f>R35/Q35</f>
        <v>0.9947368421052633</v>
      </c>
      <c r="T35" s="13"/>
    </row>
    <row r="36" spans="1:20" ht="19.5" customHeight="1" hidden="1">
      <c r="A36" s="116"/>
      <c r="B36" s="108"/>
      <c r="C36" s="117"/>
      <c r="D36" s="113"/>
      <c r="E36" s="113"/>
      <c r="F36" s="113"/>
      <c r="G36" s="113"/>
      <c r="H36" s="112"/>
      <c r="I36" s="112"/>
      <c r="J36" s="112"/>
      <c r="K36" s="112"/>
      <c r="L36" s="113"/>
      <c r="M36" s="113"/>
      <c r="N36" s="114"/>
      <c r="O36" s="115" t="e">
        <f>E36/D36*100</f>
        <v>#DIV/0!</v>
      </c>
      <c r="P36" s="108"/>
      <c r="Q36" s="110"/>
      <c r="R36" s="110"/>
      <c r="S36" s="111"/>
      <c r="T36" s="8"/>
    </row>
    <row r="37" spans="1:20" ht="60">
      <c r="A37" s="51"/>
      <c r="B37" s="49" t="s">
        <v>52</v>
      </c>
      <c r="C37" s="23">
        <v>2016</v>
      </c>
      <c r="D37" s="17">
        <f>J37</f>
        <v>114</v>
      </c>
      <c r="E37" s="17">
        <f>K37</f>
        <v>113.4</v>
      </c>
      <c r="F37" s="17">
        <v>0</v>
      </c>
      <c r="G37" s="17">
        <v>0</v>
      </c>
      <c r="H37" s="17">
        <v>0</v>
      </c>
      <c r="I37" s="17">
        <v>0</v>
      </c>
      <c r="J37" s="17">
        <v>114</v>
      </c>
      <c r="K37" s="17">
        <v>113.4</v>
      </c>
      <c r="L37" s="17">
        <v>0</v>
      </c>
      <c r="M37" s="17">
        <v>0</v>
      </c>
      <c r="N37" s="17">
        <v>0</v>
      </c>
      <c r="O37" s="34">
        <v>0</v>
      </c>
      <c r="P37" s="50"/>
      <c r="Q37" s="22">
        <f aca="true" t="shared" si="11" ref="Q37:R39">D37</f>
        <v>114</v>
      </c>
      <c r="R37" s="22">
        <f t="shared" si="11"/>
        <v>113.4</v>
      </c>
      <c r="S37" s="25">
        <f>R37/Q37</f>
        <v>0.9947368421052633</v>
      </c>
      <c r="T37" s="8"/>
    </row>
    <row r="38" spans="1:20" ht="62.25" customHeight="1">
      <c r="A38" s="52" t="s">
        <v>58</v>
      </c>
      <c r="B38" s="50" t="s">
        <v>53</v>
      </c>
      <c r="C38" s="18">
        <v>2016</v>
      </c>
      <c r="D38" s="20">
        <f aca="true" t="shared" si="12" ref="D38:O38">D39</f>
        <v>576</v>
      </c>
      <c r="E38" s="20">
        <f t="shared" si="12"/>
        <v>575.1</v>
      </c>
      <c r="F38" s="20">
        <f t="shared" si="12"/>
        <v>0</v>
      </c>
      <c r="G38" s="20">
        <f t="shared" si="12"/>
        <v>0</v>
      </c>
      <c r="H38" s="20">
        <f t="shared" si="12"/>
        <v>0</v>
      </c>
      <c r="I38" s="20">
        <f t="shared" si="12"/>
        <v>0</v>
      </c>
      <c r="J38" s="20">
        <f t="shared" si="12"/>
        <v>576</v>
      </c>
      <c r="K38" s="20">
        <f t="shared" si="12"/>
        <v>575.1</v>
      </c>
      <c r="L38" s="20">
        <f t="shared" si="12"/>
        <v>0</v>
      </c>
      <c r="M38" s="20">
        <f t="shared" si="12"/>
        <v>0</v>
      </c>
      <c r="N38" s="20">
        <f t="shared" si="12"/>
        <v>100</v>
      </c>
      <c r="O38" s="25">
        <f t="shared" si="12"/>
        <v>0.9984375000000001</v>
      </c>
      <c r="P38" s="53" t="s">
        <v>55</v>
      </c>
      <c r="Q38" s="27">
        <f t="shared" si="11"/>
        <v>576</v>
      </c>
      <c r="R38" s="27">
        <f t="shared" si="11"/>
        <v>575.1</v>
      </c>
      <c r="S38" s="28">
        <f>R38/Q38</f>
        <v>0.9984375000000001</v>
      </c>
      <c r="T38" s="8"/>
    </row>
    <row r="39" spans="1:20" ht="69" customHeight="1">
      <c r="A39" s="52"/>
      <c r="B39" s="50" t="s">
        <v>54</v>
      </c>
      <c r="C39" s="18">
        <v>2016</v>
      </c>
      <c r="D39" s="20">
        <f>F39+H39+J39</f>
        <v>576</v>
      </c>
      <c r="E39" s="21">
        <f>G39+I39+K39</f>
        <v>575.1</v>
      </c>
      <c r="F39" s="19">
        <v>0</v>
      </c>
      <c r="G39" s="19">
        <f>F39</f>
        <v>0</v>
      </c>
      <c r="H39" s="20">
        <v>0</v>
      </c>
      <c r="I39" s="21">
        <f>H39</f>
        <v>0</v>
      </c>
      <c r="J39" s="20">
        <v>576</v>
      </c>
      <c r="K39" s="21">
        <v>575.1</v>
      </c>
      <c r="L39" s="19">
        <v>0</v>
      </c>
      <c r="M39" s="19">
        <v>0</v>
      </c>
      <c r="N39" s="18">
        <v>100</v>
      </c>
      <c r="O39" s="35">
        <f>E39/D39</f>
        <v>0.9984375000000001</v>
      </c>
      <c r="P39" s="53"/>
      <c r="Q39" s="27">
        <f t="shared" si="11"/>
        <v>576</v>
      </c>
      <c r="R39" s="27">
        <f t="shared" si="11"/>
        <v>575.1</v>
      </c>
      <c r="S39" s="28">
        <f>R39/Q39</f>
        <v>0.9984375000000001</v>
      </c>
      <c r="T39" s="8"/>
    </row>
  </sheetData>
  <sheetProtection selectLockedCells="1" selectUnlockedCells="1"/>
  <mergeCells count="92"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O35:O36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P21:P27"/>
    <mergeCell ref="Q21:Q27"/>
    <mergeCell ref="R21:R27"/>
    <mergeCell ref="S21:S27"/>
    <mergeCell ref="A29:A30"/>
    <mergeCell ref="B29:B30"/>
    <mergeCell ref="C29:C30"/>
    <mergeCell ref="D29:D30"/>
    <mergeCell ref="E29:E30"/>
    <mergeCell ref="F29:F30"/>
    <mergeCell ref="J21:J27"/>
    <mergeCell ref="K21:K27"/>
    <mergeCell ref="L21:L27"/>
    <mergeCell ref="M21:M27"/>
    <mergeCell ref="N21:N27"/>
    <mergeCell ref="O21:O27"/>
    <mergeCell ref="P19:P20"/>
    <mergeCell ref="A21:A27"/>
    <mergeCell ref="B21:B28"/>
    <mergeCell ref="C21:C27"/>
    <mergeCell ref="D21:D28"/>
    <mergeCell ref="E21:E27"/>
    <mergeCell ref="F21:F27"/>
    <mergeCell ref="G21:G27"/>
    <mergeCell ref="H21:H28"/>
    <mergeCell ref="I21:I27"/>
    <mergeCell ref="M10:M11"/>
    <mergeCell ref="N10:N11"/>
    <mergeCell ref="O10:O11"/>
    <mergeCell ref="Q10:Q11"/>
    <mergeCell ref="R10:R11"/>
    <mergeCell ref="S10:S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D4:E5"/>
    <mergeCell ref="F4:M4"/>
    <mergeCell ref="F5:G5"/>
    <mergeCell ref="H5:I5"/>
    <mergeCell ref="J5:K5"/>
    <mergeCell ref="L5:M5"/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="75" zoomScaleSheetLayoutView="75" zoomScalePageLayoutView="0" workbookViewId="0" topLeftCell="A1">
      <selection activeCell="I29" sqref="I29:I30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130" t="s">
        <v>0</v>
      </c>
      <c r="B3" s="131" t="s">
        <v>15</v>
      </c>
      <c r="C3" s="132" t="s">
        <v>12</v>
      </c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35" t="s">
        <v>16</v>
      </c>
      <c r="O3" s="136"/>
      <c r="P3" s="127" t="s">
        <v>13</v>
      </c>
      <c r="Q3" s="127" t="s">
        <v>17</v>
      </c>
      <c r="R3" s="127" t="s">
        <v>18</v>
      </c>
      <c r="S3" s="127" t="s">
        <v>14</v>
      </c>
      <c r="T3" s="6"/>
    </row>
    <row r="4" spans="1:20" ht="15" customHeight="1">
      <c r="A4" s="130"/>
      <c r="B4" s="131"/>
      <c r="C4" s="133"/>
      <c r="D4" s="126" t="s">
        <v>2</v>
      </c>
      <c r="E4" s="127"/>
      <c r="F4" s="127" t="s">
        <v>3</v>
      </c>
      <c r="G4" s="127"/>
      <c r="H4" s="127"/>
      <c r="I4" s="127"/>
      <c r="J4" s="127"/>
      <c r="K4" s="127"/>
      <c r="L4" s="127"/>
      <c r="M4" s="127"/>
      <c r="N4" s="137"/>
      <c r="O4" s="138"/>
      <c r="P4" s="127"/>
      <c r="Q4" s="127"/>
      <c r="R4" s="127"/>
      <c r="S4" s="127"/>
      <c r="T4" s="6"/>
    </row>
    <row r="5" spans="1:20" ht="27" customHeight="1">
      <c r="A5" s="130"/>
      <c r="B5" s="131"/>
      <c r="C5" s="133"/>
      <c r="D5" s="128"/>
      <c r="E5" s="127"/>
      <c r="F5" s="127" t="s">
        <v>4</v>
      </c>
      <c r="G5" s="127"/>
      <c r="H5" s="127" t="s">
        <v>5</v>
      </c>
      <c r="I5" s="127"/>
      <c r="J5" s="127" t="s">
        <v>6</v>
      </c>
      <c r="K5" s="127"/>
      <c r="L5" s="127" t="s">
        <v>7</v>
      </c>
      <c r="M5" s="127"/>
      <c r="N5" s="131"/>
      <c r="O5" s="128"/>
      <c r="P5" s="127"/>
      <c r="Q5" s="127"/>
      <c r="R5" s="127"/>
      <c r="S5" s="127"/>
      <c r="T5" s="6"/>
    </row>
    <row r="6" spans="1:20" ht="64.5" customHeight="1">
      <c r="A6" s="130"/>
      <c r="B6" s="131"/>
      <c r="C6" s="134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127"/>
      <c r="Q6" s="127"/>
      <c r="R6" s="127"/>
      <c r="S6" s="127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26"/>
      <c r="D8" s="40">
        <f>D9+D21+D34</f>
        <v>7423.7</v>
      </c>
      <c r="E8" s="40">
        <f aca="true" t="shared" si="0" ref="E8:R8">E9+E21+E34</f>
        <v>7401.1</v>
      </c>
      <c r="F8" s="40">
        <f t="shared" si="0"/>
        <v>2880.8</v>
      </c>
      <c r="G8" s="40">
        <f t="shared" si="0"/>
        <v>2880.8</v>
      </c>
      <c r="H8" s="40">
        <f t="shared" si="0"/>
        <v>1738.6000000000001</v>
      </c>
      <c r="I8" s="40">
        <f t="shared" si="0"/>
        <v>1738.6000000000001</v>
      </c>
      <c r="J8" s="40">
        <f t="shared" si="0"/>
        <v>2804.3</v>
      </c>
      <c r="K8" s="40">
        <f t="shared" si="0"/>
        <v>2781.7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0.9969556959467651</v>
      </c>
      <c r="P8" s="40"/>
      <c r="Q8" s="40">
        <f t="shared" si="0"/>
        <v>7423.7</v>
      </c>
      <c r="R8" s="40">
        <f t="shared" si="0"/>
        <v>7401.1</v>
      </c>
      <c r="S8" s="41">
        <f>R8/Q8</f>
        <v>0.9969556959467651</v>
      </c>
      <c r="T8" s="8"/>
    </row>
    <row r="9" spans="1:20" s="15" customFormat="1" ht="115.5" customHeight="1">
      <c r="A9" s="29">
        <v>1</v>
      </c>
      <c r="B9" s="48" t="s">
        <v>47</v>
      </c>
      <c r="C9" s="29">
        <v>2017</v>
      </c>
      <c r="D9" s="30">
        <f>D10+D13+D15+D17+D19</f>
        <v>1685.8999999999999</v>
      </c>
      <c r="E9" s="30">
        <f aca="true" t="shared" si="1" ref="E9:M9">E10+E13+E15+E17+E19</f>
        <v>1674.8999999999999</v>
      </c>
      <c r="F9" s="30">
        <f t="shared" si="1"/>
        <v>68.3</v>
      </c>
      <c r="G9" s="30">
        <f t="shared" si="1"/>
        <v>68.3</v>
      </c>
      <c r="H9" s="30">
        <f t="shared" si="1"/>
        <v>0</v>
      </c>
      <c r="I9" s="30">
        <f t="shared" si="1"/>
        <v>0</v>
      </c>
      <c r="J9" s="30">
        <f t="shared" si="1"/>
        <v>1617.6</v>
      </c>
      <c r="K9" s="30">
        <f t="shared" si="1"/>
        <v>1606.6</v>
      </c>
      <c r="L9" s="30">
        <f t="shared" si="1"/>
        <v>0</v>
      </c>
      <c r="M9" s="30">
        <f t="shared" si="1"/>
        <v>0</v>
      </c>
      <c r="N9" s="31">
        <v>100</v>
      </c>
      <c r="O9" s="36">
        <f>E9/D9</f>
        <v>0.9934752950946082</v>
      </c>
      <c r="P9" s="38"/>
      <c r="Q9" s="37">
        <f>D9</f>
        <v>1685.8999999999999</v>
      </c>
      <c r="R9" s="37">
        <f>E9</f>
        <v>1674.8999999999999</v>
      </c>
      <c r="S9" s="39">
        <f>R9/Q9</f>
        <v>0.9934752950946082</v>
      </c>
      <c r="T9" s="14"/>
    </row>
    <row r="10" spans="1:20" ht="129.75" customHeight="1">
      <c r="A10" s="122" t="s">
        <v>24</v>
      </c>
      <c r="B10" s="108" t="s">
        <v>23</v>
      </c>
      <c r="C10" s="117">
        <v>2017</v>
      </c>
      <c r="D10" s="113">
        <f aca="true" t="shared" si="2" ref="D10:M10">D12</f>
        <v>1617.6</v>
      </c>
      <c r="E10" s="113">
        <f t="shared" si="2"/>
        <v>1606.6</v>
      </c>
      <c r="F10" s="113">
        <f t="shared" si="2"/>
        <v>0</v>
      </c>
      <c r="G10" s="113">
        <f t="shared" si="2"/>
        <v>0</v>
      </c>
      <c r="H10" s="112">
        <f t="shared" si="2"/>
        <v>0</v>
      </c>
      <c r="I10" s="112">
        <f t="shared" si="2"/>
        <v>0</v>
      </c>
      <c r="J10" s="112">
        <f t="shared" si="2"/>
        <v>1617.6</v>
      </c>
      <c r="K10" s="112">
        <f t="shared" si="2"/>
        <v>1606.6</v>
      </c>
      <c r="L10" s="113">
        <f t="shared" si="2"/>
        <v>0</v>
      </c>
      <c r="M10" s="113">
        <f t="shared" si="2"/>
        <v>0</v>
      </c>
      <c r="N10" s="114">
        <v>100</v>
      </c>
      <c r="O10" s="115">
        <f>E10/D10</f>
        <v>0.9931998021760633</v>
      </c>
      <c r="P10" s="49" t="s">
        <v>26</v>
      </c>
      <c r="Q10" s="109">
        <f>D10</f>
        <v>1617.6</v>
      </c>
      <c r="R10" s="109">
        <f>E10</f>
        <v>1606.6</v>
      </c>
      <c r="S10" s="111">
        <f>R10/Q10</f>
        <v>0.9931998021760633</v>
      </c>
      <c r="T10" s="13"/>
    </row>
    <row r="11" spans="1:20" ht="19.5" customHeight="1" hidden="1" thickBot="1">
      <c r="A11" s="122"/>
      <c r="B11" s="108"/>
      <c r="C11" s="117"/>
      <c r="D11" s="113"/>
      <c r="E11" s="113"/>
      <c r="F11" s="113"/>
      <c r="G11" s="113"/>
      <c r="H11" s="112"/>
      <c r="I11" s="112"/>
      <c r="J11" s="112"/>
      <c r="K11" s="112"/>
      <c r="L11" s="113"/>
      <c r="M11" s="113"/>
      <c r="N11" s="114"/>
      <c r="O11" s="115" t="e">
        <f>E11/D11*100</f>
        <v>#DIV/0!</v>
      </c>
      <c r="P11" s="49"/>
      <c r="Q11" s="110"/>
      <c r="R11" s="110"/>
      <c r="S11" s="111"/>
      <c r="T11" s="8"/>
    </row>
    <row r="12" spans="1:20" ht="60">
      <c r="A12" s="44"/>
      <c r="B12" s="49" t="s">
        <v>25</v>
      </c>
      <c r="C12" s="23">
        <v>2017</v>
      </c>
      <c r="D12" s="22">
        <v>1617.6</v>
      </c>
      <c r="E12" s="22">
        <v>1606.6</v>
      </c>
      <c r="F12" s="22">
        <v>0</v>
      </c>
      <c r="G12" s="22">
        <v>0</v>
      </c>
      <c r="H12" s="22">
        <v>0</v>
      </c>
      <c r="I12" s="22">
        <v>0</v>
      </c>
      <c r="J12" s="22">
        <f>D12</f>
        <v>1617.6</v>
      </c>
      <c r="K12" s="22">
        <f>E12</f>
        <v>1606.6</v>
      </c>
      <c r="L12" s="22">
        <v>0</v>
      </c>
      <c r="M12" s="22">
        <v>0</v>
      </c>
      <c r="N12" s="17">
        <f>N10</f>
        <v>100</v>
      </c>
      <c r="O12" s="34">
        <f>E12/D12</f>
        <v>0.9931998021760633</v>
      </c>
      <c r="P12" s="49"/>
      <c r="Q12" s="22">
        <f>D12</f>
        <v>1617.6</v>
      </c>
      <c r="R12" s="22">
        <f>E12</f>
        <v>1606.6</v>
      </c>
      <c r="S12" s="25">
        <f>R12/Q12</f>
        <v>0.9931998021760633</v>
      </c>
      <c r="T12" s="8"/>
    </row>
    <row r="13" spans="1:20" ht="97.5" customHeight="1">
      <c r="A13" s="44" t="s">
        <v>27</v>
      </c>
      <c r="B13" s="49" t="s">
        <v>28</v>
      </c>
      <c r="C13" s="23">
        <v>2017</v>
      </c>
      <c r="D13" s="22">
        <f>D14</f>
        <v>0</v>
      </c>
      <c r="E13" s="22">
        <f aca="true" t="shared" si="3" ref="E13:O13">E14</f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22">
        <f t="shared" si="3"/>
        <v>0</v>
      </c>
      <c r="O13" s="25">
        <f t="shared" si="3"/>
        <v>0</v>
      </c>
      <c r="P13" s="50" t="s">
        <v>29</v>
      </c>
      <c r="Q13" s="23">
        <v>0</v>
      </c>
      <c r="R13" s="23">
        <v>0</v>
      </c>
      <c r="S13" s="23">
        <v>0</v>
      </c>
      <c r="T13" s="8"/>
    </row>
    <row r="14" spans="1:20" ht="60">
      <c r="A14" s="44"/>
      <c r="B14" s="49" t="s">
        <v>46</v>
      </c>
      <c r="C14" s="23">
        <v>2017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v>0</v>
      </c>
      <c r="O14" s="34">
        <v>0</v>
      </c>
      <c r="P14" s="50"/>
      <c r="Q14" s="23">
        <v>0</v>
      </c>
      <c r="R14" s="23">
        <v>0</v>
      </c>
      <c r="S14" s="23">
        <v>0</v>
      </c>
      <c r="T14" s="8"/>
    </row>
    <row r="15" spans="1:20" ht="90">
      <c r="A15" s="44" t="s">
        <v>30</v>
      </c>
      <c r="B15" s="49" t="s">
        <v>31</v>
      </c>
      <c r="C15" s="23">
        <v>2017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7">
        <v>0</v>
      </c>
      <c r="O15" s="34">
        <v>0</v>
      </c>
      <c r="P15" s="50" t="s">
        <v>32</v>
      </c>
      <c r="Q15" s="23">
        <v>0</v>
      </c>
      <c r="R15" s="23">
        <v>0</v>
      </c>
      <c r="S15" s="23">
        <v>0</v>
      </c>
      <c r="T15" s="8"/>
    </row>
    <row r="16" spans="1:20" ht="45">
      <c r="A16" s="44"/>
      <c r="B16" s="49" t="s">
        <v>45</v>
      </c>
      <c r="C16" s="23">
        <v>2017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17">
        <v>0</v>
      </c>
      <c r="O16" s="34">
        <v>0</v>
      </c>
      <c r="P16" s="50"/>
      <c r="Q16" s="23">
        <v>0</v>
      </c>
      <c r="R16" s="23">
        <v>0</v>
      </c>
      <c r="S16" s="23">
        <v>0</v>
      </c>
      <c r="T16" s="8"/>
    </row>
    <row r="17" spans="1:20" ht="45">
      <c r="A17" s="44" t="s">
        <v>34</v>
      </c>
      <c r="B17" s="49" t="s">
        <v>33</v>
      </c>
      <c r="C17" s="23">
        <v>2017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17">
        <v>0</v>
      </c>
      <c r="O17" s="34">
        <v>0</v>
      </c>
      <c r="P17" s="50" t="s">
        <v>32</v>
      </c>
      <c r="Q17" s="23">
        <v>0</v>
      </c>
      <c r="R17" s="23">
        <v>0</v>
      </c>
      <c r="S17" s="23">
        <v>0</v>
      </c>
      <c r="T17" s="8"/>
    </row>
    <row r="18" spans="1:20" ht="45">
      <c r="A18" s="44"/>
      <c r="B18" s="49" t="s">
        <v>35</v>
      </c>
      <c r="C18" s="23">
        <v>2017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17">
        <v>0</v>
      </c>
      <c r="O18" s="34">
        <v>0</v>
      </c>
      <c r="P18" s="50"/>
      <c r="Q18" s="23">
        <v>0</v>
      </c>
      <c r="R18" s="23">
        <v>0</v>
      </c>
      <c r="S18" s="23">
        <v>0</v>
      </c>
      <c r="T18" s="8"/>
    </row>
    <row r="19" spans="1:20" ht="73.5" customHeight="1">
      <c r="A19" s="33" t="s">
        <v>60</v>
      </c>
      <c r="B19" s="50" t="s">
        <v>36</v>
      </c>
      <c r="C19" s="23">
        <v>2017</v>
      </c>
      <c r="D19" s="20">
        <f>D20</f>
        <v>68.3</v>
      </c>
      <c r="E19" s="20">
        <f aca="true" t="shared" si="4" ref="E19:O19">E20</f>
        <v>68.3</v>
      </c>
      <c r="F19" s="20">
        <f t="shared" si="4"/>
        <v>68.3</v>
      </c>
      <c r="G19" s="20">
        <f t="shared" si="4"/>
        <v>68.3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100</v>
      </c>
      <c r="O19" s="25">
        <f t="shared" si="4"/>
        <v>1</v>
      </c>
      <c r="P19" s="124" t="s">
        <v>37</v>
      </c>
      <c r="Q19" s="26">
        <v>68.3</v>
      </c>
      <c r="R19" s="26">
        <v>68.3</v>
      </c>
      <c r="S19" s="26">
        <v>100</v>
      </c>
      <c r="T19" s="8"/>
    </row>
    <row r="20" spans="1:20" ht="45" customHeight="1">
      <c r="A20" s="33"/>
      <c r="B20" s="50" t="s">
        <v>44</v>
      </c>
      <c r="C20" s="23">
        <v>2017</v>
      </c>
      <c r="D20" s="20">
        <f>F20</f>
        <v>68.3</v>
      </c>
      <c r="E20" s="21">
        <f>G20</f>
        <v>68.3</v>
      </c>
      <c r="F20" s="19">
        <v>68.3</v>
      </c>
      <c r="G20" s="19">
        <v>68.3</v>
      </c>
      <c r="H20" s="20">
        <v>0</v>
      </c>
      <c r="I20" s="21">
        <v>0</v>
      </c>
      <c r="J20" s="20">
        <v>0</v>
      </c>
      <c r="K20" s="21">
        <v>0</v>
      </c>
      <c r="L20" s="19">
        <v>0</v>
      </c>
      <c r="M20" s="19">
        <v>0</v>
      </c>
      <c r="N20" s="18">
        <v>100</v>
      </c>
      <c r="O20" s="35">
        <v>1</v>
      </c>
      <c r="P20" s="125"/>
      <c r="Q20" s="26">
        <v>68.3</v>
      </c>
      <c r="R20" s="26">
        <v>68.3</v>
      </c>
      <c r="S20" s="26">
        <v>100</v>
      </c>
      <c r="T20" s="8"/>
    </row>
    <row r="21" spans="1:20" s="15" customFormat="1" ht="81" customHeight="1">
      <c r="A21" s="120" t="s">
        <v>20</v>
      </c>
      <c r="B21" s="118" t="s">
        <v>38</v>
      </c>
      <c r="C21" s="120">
        <v>2017</v>
      </c>
      <c r="D21" s="119">
        <f aca="true" t="shared" si="5" ref="D21:K21">D29+D32</f>
        <v>1842.3000000000002</v>
      </c>
      <c r="E21" s="123">
        <f t="shared" si="5"/>
        <v>1832.7</v>
      </c>
      <c r="F21" s="123">
        <f t="shared" si="5"/>
        <v>0</v>
      </c>
      <c r="G21" s="123">
        <f t="shared" si="5"/>
        <v>0</v>
      </c>
      <c r="H21" s="119">
        <f t="shared" si="5"/>
        <v>1384.4</v>
      </c>
      <c r="I21" s="123">
        <f t="shared" si="5"/>
        <v>1384.4</v>
      </c>
      <c r="J21" s="123">
        <f t="shared" si="5"/>
        <v>457.9</v>
      </c>
      <c r="K21" s="123">
        <f t="shared" si="5"/>
        <v>448.3</v>
      </c>
      <c r="L21" s="123">
        <f>L29</f>
        <v>0</v>
      </c>
      <c r="M21" s="123">
        <f>M29</f>
        <v>0</v>
      </c>
      <c r="N21" s="120">
        <v>100</v>
      </c>
      <c r="O21" s="121">
        <f>E21/D21</f>
        <v>0.9947891222927862</v>
      </c>
      <c r="P21" s="118"/>
      <c r="Q21" s="119">
        <f>D21</f>
        <v>1842.3000000000002</v>
      </c>
      <c r="R21" s="119">
        <f>E21</f>
        <v>1832.7</v>
      </c>
      <c r="S21" s="121">
        <f>R21/Q21</f>
        <v>0.9947891222927862</v>
      </c>
      <c r="T21" s="16"/>
    </row>
    <row r="22" spans="1:20" ht="5.25" customHeight="1" hidden="1">
      <c r="A22" s="120"/>
      <c r="B22" s="118"/>
      <c r="C22" s="120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21"/>
      <c r="P22" s="118"/>
      <c r="Q22" s="120"/>
      <c r="R22" s="120"/>
      <c r="S22" s="121"/>
      <c r="T22" s="8"/>
    </row>
    <row r="23" spans="1:20" ht="15.75" customHeight="1" hidden="1">
      <c r="A23" s="120"/>
      <c r="B23" s="118"/>
      <c r="C23" s="120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21"/>
      <c r="P23" s="118"/>
      <c r="Q23" s="120"/>
      <c r="R23" s="120"/>
      <c r="S23" s="121"/>
      <c r="T23" s="8"/>
    </row>
    <row r="24" spans="1:20" ht="15.75" customHeight="1" hidden="1">
      <c r="A24" s="120"/>
      <c r="B24" s="118"/>
      <c r="C24" s="120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1"/>
      <c r="P24" s="118"/>
      <c r="Q24" s="120"/>
      <c r="R24" s="120"/>
      <c r="S24" s="121"/>
      <c r="T24" s="8"/>
    </row>
    <row r="25" spans="1:20" s="10" customFormat="1" ht="15.75" customHeight="1" hidden="1">
      <c r="A25" s="120"/>
      <c r="B25" s="118"/>
      <c r="C25" s="12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21"/>
      <c r="P25" s="118"/>
      <c r="Q25" s="120"/>
      <c r="R25" s="120"/>
      <c r="S25" s="121"/>
      <c r="T25" s="9"/>
    </row>
    <row r="26" spans="1:20" ht="15.75" customHeight="1" hidden="1">
      <c r="A26" s="120"/>
      <c r="B26" s="118"/>
      <c r="C26" s="120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  <c r="O26" s="121"/>
      <c r="P26" s="118"/>
      <c r="Q26" s="120"/>
      <c r="R26" s="120"/>
      <c r="S26" s="121"/>
      <c r="T26" s="8"/>
    </row>
    <row r="27" spans="1:20" ht="15.75" customHeight="1" hidden="1">
      <c r="A27" s="120"/>
      <c r="B27" s="118"/>
      <c r="C27" s="120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121"/>
      <c r="P27" s="118"/>
      <c r="Q27" s="120"/>
      <c r="R27" s="120"/>
      <c r="S27" s="121"/>
      <c r="T27" s="8"/>
    </row>
    <row r="28" spans="1:20" ht="0.75" customHeight="1" hidden="1">
      <c r="A28" s="32"/>
      <c r="B28" s="118"/>
      <c r="C28" s="32"/>
      <c r="D28" s="119"/>
      <c r="E28" s="45"/>
      <c r="F28" s="45"/>
      <c r="G28" s="45"/>
      <c r="H28" s="119"/>
      <c r="I28" s="45"/>
      <c r="J28" s="45"/>
      <c r="K28" s="45"/>
      <c r="L28" s="45"/>
      <c r="M28" s="45"/>
      <c r="N28" s="46"/>
      <c r="O28" s="47"/>
      <c r="P28" s="48" t="s">
        <v>21</v>
      </c>
      <c r="Q28" s="29">
        <v>11000</v>
      </c>
      <c r="R28" s="29">
        <v>11042</v>
      </c>
      <c r="S28" s="36">
        <v>100</v>
      </c>
      <c r="T28" s="8"/>
    </row>
    <row r="29" spans="1:20" ht="57" customHeight="1">
      <c r="A29" s="122" t="s">
        <v>48</v>
      </c>
      <c r="B29" s="108" t="s">
        <v>23</v>
      </c>
      <c r="C29" s="117">
        <v>2017</v>
      </c>
      <c r="D29" s="113">
        <f aca="true" t="shared" si="6" ref="D29:M29">D31</f>
        <v>435.2</v>
      </c>
      <c r="E29" s="113">
        <f t="shared" si="6"/>
        <v>426.3</v>
      </c>
      <c r="F29" s="113">
        <f t="shared" si="6"/>
        <v>0</v>
      </c>
      <c r="G29" s="113">
        <f t="shared" si="6"/>
        <v>0</v>
      </c>
      <c r="H29" s="112">
        <f t="shared" si="6"/>
        <v>26</v>
      </c>
      <c r="I29" s="112">
        <f t="shared" si="6"/>
        <v>26</v>
      </c>
      <c r="J29" s="112">
        <f t="shared" si="6"/>
        <v>409.2</v>
      </c>
      <c r="K29" s="112">
        <f t="shared" si="6"/>
        <v>400.3</v>
      </c>
      <c r="L29" s="113">
        <f t="shared" si="6"/>
        <v>0</v>
      </c>
      <c r="M29" s="113">
        <f t="shared" si="6"/>
        <v>0</v>
      </c>
      <c r="N29" s="114">
        <v>100</v>
      </c>
      <c r="O29" s="115">
        <f>E29/D29</f>
        <v>0.9795496323529412</v>
      </c>
      <c r="P29" s="108" t="s">
        <v>42</v>
      </c>
      <c r="Q29" s="109">
        <f>D29</f>
        <v>435.2</v>
      </c>
      <c r="R29" s="109">
        <f>E29</f>
        <v>426.3</v>
      </c>
      <c r="S29" s="111">
        <f>R29/Q29</f>
        <v>0.9795496323529412</v>
      </c>
      <c r="T29" s="13"/>
    </row>
    <row r="30" spans="1:20" ht="18.75" customHeight="1" hidden="1">
      <c r="A30" s="122"/>
      <c r="B30" s="108"/>
      <c r="C30" s="117"/>
      <c r="D30" s="113"/>
      <c r="E30" s="113"/>
      <c r="F30" s="113"/>
      <c r="G30" s="113"/>
      <c r="H30" s="112"/>
      <c r="I30" s="112"/>
      <c r="J30" s="112"/>
      <c r="K30" s="112"/>
      <c r="L30" s="113"/>
      <c r="M30" s="113"/>
      <c r="N30" s="114"/>
      <c r="O30" s="115" t="e">
        <f>E30/D30*100</f>
        <v>#DIV/0!</v>
      </c>
      <c r="P30" s="108"/>
      <c r="Q30" s="110"/>
      <c r="R30" s="110"/>
      <c r="S30" s="111"/>
      <c r="T30" s="8"/>
    </row>
    <row r="31" spans="1:20" ht="45">
      <c r="A31" s="44"/>
      <c r="B31" s="49" t="s">
        <v>39</v>
      </c>
      <c r="C31" s="23">
        <v>2017</v>
      </c>
      <c r="D31" s="17">
        <f>H31+J31</f>
        <v>435.2</v>
      </c>
      <c r="E31" s="17">
        <f>I31+K31</f>
        <v>426.3</v>
      </c>
      <c r="F31" s="17">
        <v>0</v>
      </c>
      <c r="G31" s="17">
        <v>0</v>
      </c>
      <c r="H31" s="17">
        <f>15+11</f>
        <v>26</v>
      </c>
      <c r="I31" s="17">
        <f>15+11</f>
        <v>26</v>
      </c>
      <c r="J31" s="17">
        <v>409.2</v>
      </c>
      <c r="K31" s="17">
        <v>400.3</v>
      </c>
      <c r="L31" s="17">
        <v>0</v>
      </c>
      <c r="M31" s="17">
        <v>0</v>
      </c>
      <c r="N31" s="17">
        <v>0</v>
      </c>
      <c r="O31" s="34">
        <v>0</v>
      </c>
      <c r="P31" s="50"/>
      <c r="Q31" s="22">
        <f aca="true" t="shared" si="7" ref="Q31:R35">D31</f>
        <v>435.2</v>
      </c>
      <c r="R31" s="22">
        <f t="shared" si="7"/>
        <v>426.3</v>
      </c>
      <c r="S31" s="25">
        <f>R31/Q31</f>
        <v>0.9795496323529412</v>
      </c>
      <c r="T31" s="8"/>
    </row>
    <row r="32" spans="1:20" ht="180.75" customHeight="1">
      <c r="A32" s="33" t="s">
        <v>49</v>
      </c>
      <c r="B32" s="50" t="s">
        <v>40</v>
      </c>
      <c r="C32" s="18">
        <v>2017</v>
      </c>
      <c r="D32" s="20">
        <f>D33</f>
        <v>1407.1000000000001</v>
      </c>
      <c r="E32" s="20">
        <f aca="true" t="shared" si="8" ref="E32:O32">E33</f>
        <v>1406.4</v>
      </c>
      <c r="F32" s="20">
        <f t="shared" si="8"/>
        <v>0</v>
      </c>
      <c r="G32" s="20">
        <f t="shared" si="8"/>
        <v>0</v>
      </c>
      <c r="H32" s="20">
        <f t="shared" si="8"/>
        <v>1358.4</v>
      </c>
      <c r="I32" s="20">
        <f t="shared" si="8"/>
        <v>1358.4</v>
      </c>
      <c r="J32" s="20">
        <f t="shared" si="8"/>
        <v>48.7</v>
      </c>
      <c r="K32" s="20">
        <f t="shared" si="8"/>
        <v>48</v>
      </c>
      <c r="L32" s="20">
        <f t="shared" si="8"/>
        <v>0</v>
      </c>
      <c r="M32" s="20">
        <f t="shared" si="8"/>
        <v>0</v>
      </c>
      <c r="N32" s="20">
        <f t="shared" si="8"/>
        <v>0</v>
      </c>
      <c r="O32" s="25">
        <f t="shared" si="8"/>
        <v>0</v>
      </c>
      <c r="P32" s="53" t="s">
        <v>43</v>
      </c>
      <c r="Q32" s="27">
        <f t="shared" si="7"/>
        <v>1407.1000000000001</v>
      </c>
      <c r="R32" s="27">
        <f t="shared" si="7"/>
        <v>1406.4</v>
      </c>
      <c r="S32" s="28">
        <f>R32/Q32</f>
        <v>0.9995025229194797</v>
      </c>
      <c r="T32" s="8"/>
    </row>
    <row r="33" spans="1:20" ht="45" customHeight="1">
      <c r="A33" s="33"/>
      <c r="B33" s="50" t="s">
        <v>41</v>
      </c>
      <c r="C33" s="18">
        <v>2017</v>
      </c>
      <c r="D33" s="20">
        <f>H33+J33</f>
        <v>1407.1000000000001</v>
      </c>
      <c r="E33" s="20">
        <f>I33+K33</f>
        <v>1406.4</v>
      </c>
      <c r="F33" s="19">
        <v>0</v>
      </c>
      <c r="G33" s="19">
        <v>0</v>
      </c>
      <c r="H33" s="20">
        <v>1358.4</v>
      </c>
      <c r="I33" s="21">
        <v>1358.4</v>
      </c>
      <c r="J33" s="20">
        <v>48.7</v>
      </c>
      <c r="K33" s="21">
        <v>48</v>
      </c>
      <c r="L33" s="19">
        <v>0</v>
      </c>
      <c r="M33" s="19">
        <v>0</v>
      </c>
      <c r="N33" s="18">
        <v>0</v>
      </c>
      <c r="O33" s="35">
        <v>0</v>
      </c>
      <c r="P33" s="53"/>
      <c r="Q33" s="27">
        <f t="shared" si="7"/>
        <v>1407.1000000000001</v>
      </c>
      <c r="R33" s="27">
        <f t="shared" si="7"/>
        <v>1406.4</v>
      </c>
      <c r="S33" s="28">
        <f>R33/Q33</f>
        <v>0.9995025229194797</v>
      </c>
      <c r="T33" s="8"/>
    </row>
    <row r="34" spans="1:20" s="15" customFormat="1" ht="110.25" customHeight="1">
      <c r="A34" s="29">
        <v>3</v>
      </c>
      <c r="B34" s="48" t="s">
        <v>50</v>
      </c>
      <c r="C34" s="29">
        <v>2017</v>
      </c>
      <c r="D34" s="30">
        <f aca="true" t="shared" si="9" ref="D34:M34">D35+D38</f>
        <v>3895.5</v>
      </c>
      <c r="E34" s="30">
        <f t="shared" si="9"/>
        <v>3893.5</v>
      </c>
      <c r="F34" s="30">
        <f t="shared" si="9"/>
        <v>2812.5</v>
      </c>
      <c r="G34" s="30">
        <f t="shared" si="9"/>
        <v>2812.5</v>
      </c>
      <c r="H34" s="30">
        <f t="shared" si="9"/>
        <v>354.2</v>
      </c>
      <c r="I34" s="30">
        <f t="shared" si="9"/>
        <v>354.2</v>
      </c>
      <c r="J34" s="30">
        <f t="shared" si="9"/>
        <v>728.8</v>
      </c>
      <c r="K34" s="30">
        <f t="shared" si="9"/>
        <v>726.8</v>
      </c>
      <c r="L34" s="30">
        <f t="shared" si="9"/>
        <v>0</v>
      </c>
      <c r="M34" s="30">
        <f t="shared" si="9"/>
        <v>0</v>
      </c>
      <c r="N34" s="31">
        <v>100</v>
      </c>
      <c r="O34" s="36">
        <f>E34/D34</f>
        <v>0.9994865870876652</v>
      </c>
      <c r="P34" s="48"/>
      <c r="Q34" s="37">
        <f t="shared" si="7"/>
        <v>3895.5</v>
      </c>
      <c r="R34" s="37">
        <f t="shared" si="7"/>
        <v>3893.5</v>
      </c>
      <c r="S34" s="32">
        <f>R34/Q34</f>
        <v>0.9994865870876652</v>
      </c>
      <c r="T34" s="14"/>
    </row>
    <row r="35" spans="1:20" ht="58.5" customHeight="1">
      <c r="A35" s="116" t="s">
        <v>57</v>
      </c>
      <c r="B35" s="108" t="s">
        <v>51</v>
      </c>
      <c r="C35" s="117">
        <v>2017</v>
      </c>
      <c r="D35" s="113">
        <f aca="true" t="shared" si="10" ref="D35:M35">D37</f>
        <v>118.7</v>
      </c>
      <c r="E35" s="113">
        <f t="shared" si="10"/>
        <v>118.60000000000001</v>
      </c>
      <c r="F35" s="113">
        <f t="shared" si="10"/>
        <v>0</v>
      </c>
      <c r="G35" s="113">
        <f t="shared" si="10"/>
        <v>0</v>
      </c>
      <c r="H35" s="112">
        <f t="shared" si="10"/>
        <v>2.7</v>
      </c>
      <c r="I35" s="112">
        <f t="shared" si="10"/>
        <v>2.7</v>
      </c>
      <c r="J35" s="112">
        <f t="shared" si="10"/>
        <v>116</v>
      </c>
      <c r="K35" s="112">
        <f t="shared" si="10"/>
        <v>115.9</v>
      </c>
      <c r="L35" s="113">
        <f t="shared" si="10"/>
        <v>0</v>
      </c>
      <c r="M35" s="113">
        <f t="shared" si="10"/>
        <v>0</v>
      </c>
      <c r="N35" s="114">
        <v>100</v>
      </c>
      <c r="O35" s="115">
        <f>E35/D35</f>
        <v>0.9991575400168492</v>
      </c>
      <c r="P35" s="108" t="s">
        <v>56</v>
      </c>
      <c r="Q35" s="109">
        <f t="shared" si="7"/>
        <v>118.7</v>
      </c>
      <c r="R35" s="109">
        <f t="shared" si="7"/>
        <v>118.60000000000001</v>
      </c>
      <c r="S35" s="111">
        <f>R35/Q35</f>
        <v>0.9991575400168492</v>
      </c>
      <c r="T35" s="13"/>
    </row>
    <row r="36" spans="1:20" ht="19.5" customHeight="1" hidden="1">
      <c r="A36" s="116"/>
      <c r="B36" s="108"/>
      <c r="C36" s="117"/>
      <c r="D36" s="113"/>
      <c r="E36" s="113"/>
      <c r="F36" s="113"/>
      <c r="G36" s="113"/>
      <c r="H36" s="112"/>
      <c r="I36" s="112"/>
      <c r="J36" s="112"/>
      <c r="K36" s="112"/>
      <c r="L36" s="113"/>
      <c r="M36" s="113"/>
      <c r="N36" s="114"/>
      <c r="O36" s="115" t="e">
        <f>E36/D36*100</f>
        <v>#DIV/0!</v>
      </c>
      <c r="P36" s="108"/>
      <c r="Q36" s="110"/>
      <c r="R36" s="110"/>
      <c r="S36" s="111"/>
      <c r="T36" s="8"/>
    </row>
    <row r="37" spans="1:20" ht="60">
      <c r="A37" s="51"/>
      <c r="B37" s="49" t="s">
        <v>52</v>
      </c>
      <c r="C37" s="23">
        <v>2017</v>
      </c>
      <c r="D37" s="17">
        <f>H37+J37</f>
        <v>118.7</v>
      </c>
      <c r="E37" s="17">
        <f>I37+K37</f>
        <v>118.60000000000001</v>
      </c>
      <c r="F37" s="17">
        <v>0</v>
      </c>
      <c r="G37" s="17">
        <v>0</v>
      </c>
      <c r="H37" s="17">
        <v>2.7</v>
      </c>
      <c r="I37" s="17">
        <v>2.7</v>
      </c>
      <c r="J37" s="17">
        <v>116</v>
      </c>
      <c r="K37" s="17">
        <v>115.9</v>
      </c>
      <c r="L37" s="17">
        <v>0</v>
      </c>
      <c r="M37" s="17">
        <v>0</v>
      </c>
      <c r="N37" s="17">
        <v>0</v>
      </c>
      <c r="O37" s="34">
        <v>0</v>
      </c>
      <c r="P37" s="50"/>
      <c r="Q37" s="22">
        <f aca="true" t="shared" si="11" ref="Q37:R39">D37</f>
        <v>118.7</v>
      </c>
      <c r="R37" s="22">
        <f t="shared" si="11"/>
        <v>118.60000000000001</v>
      </c>
      <c r="S37" s="25">
        <f>R37/Q37</f>
        <v>0.9991575400168492</v>
      </c>
      <c r="T37" s="8"/>
    </row>
    <row r="38" spans="1:20" ht="62.25" customHeight="1">
      <c r="A38" s="52" t="s">
        <v>58</v>
      </c>
      <c r="B38" s="50" t="s">
        <v>53</v>
      </c>
      <c r="C38" s="18">
        <v>2017</v>
      </c>
      <c r="D38" s="20">
        <f aca="true" t="shared" si="12" ref="D38:O38">D39</f>
        <v>3776.8</v>
      </c>
      <c r="E38" s="20">
        <f t="shared" si="12"/>
        <v>3774.9</v>
      </c>
      <c r="F38" s="20">
        <f t="shared" si="12"/>
        <v>2812.5</v>
      </c>
      <c r="G38" s="20">
        <f t="shared" si="12"/>
        <v>2812.5</v>
      </c>
      <c r="H38" s="20">
        <f t="shared" si="12"/>
        <v>351.5</v>
      </c>
      <c r="I38" s="20">
        <f t="shared" si="12"/>
        <v>351.5</v>
      </c>
      <c r="J38" s="20">
        <f t="shared" si="12"/>
        <v>612.8</v>
      </c>
      <c r="K38" s="20">
        <f t="shared" si="12"/>
        <v>610.9</v>
      </c>
      <c r="L38" s="20">
        <f t="shared" si="12"/>
        <v>0</v>
      </c>
      <c r="M38" s="20">
        <f t="shared" si="12"/>
        <v>0</v>
      </c>
      <c r="N38" s="20">
        <f t="shared" si="12"/>
        <v>100</v>
      </c>
      <c r="O38" s="25">
        <f t="shared" si="12"/>
        <v>0.9994969286168185</v>
      </c>
      <c r="P38" s="53" t="s">
        <v>55</v>
      </c>
      <c r="Q38" s="27">
        <f t="shared" si="11"/>
        <v>3776.8</v>
      </c>
      <c r="R38" s="27">
        <f t="shared" si="11"/>
        <v>3774.9</v>
      </c>
      <c r="S38" s="28">
        <f>R38/Q38</f>
        <v>0.9994969286168185</v>
      </c>
      <c r="T38" s="8"/>
    </row>
    <row r="39" spans="1:20" ht="69" customHeight="1">
      <c r="A39" s="52"/>
      <c r="B39" s="50" t="s">
        <v>54</v>
      </c>
      <c r="C39" s="18">
        <v>2017</v>
      </c>
      <c r="D39" s="20">
        <f>F39+H39+J39</f>
        <v>3776.8</v>
      </c>
      <c r="E39" s="21">
        <f>G39+I39+K39</f>
        <v>3774.9</v>
      </c>
      <c r="F39" s="19">
        <v>2812.5</v>
      </c>
      <c r="G39" s="19">
        <f>F39</f>
        <v>2812.5</v>
      </c>
      <c r="H39" s="20">
        <v>351.5</v>
      </c>
      <c r="I39" s="21">
        <f>H39</f>
        <v>351.5</v>
      </c>
      <c r="J39" s="20">
        <v>612.8</v>
      </c>
      <c r="K39" s="21">
        <v>610.9</v>
      </c>
      <c r="L39" s="19">
        <v>0</v>
      </c>
      <c r="M39" s="19">
        <v>0</v>
      </c>
      <c r="N39" s="18">
        <v>100</v>
      </c>
      <c r="O39" s="35">
        <f>E39/D39</f>
        <v>0.9994969286168185</v>
      </c>
      <c r="P39" s="53"/>
      <c r="Q39" s="27">
        <f t="shared" si="11"/>
        <v>3776.8</v>
      </c>
      <c r="R39" s="27">
        <f t="shared" si="11"/>
        <v>3774.9</v>
      </c>
      <c r="S39" s="28">
        <f>R39/Q39</f>
        <v>0.9994969286168185</v>
      </c>
      <c r="T39" s="8"/>
    </row>
  </sheetData>
  <sheetProtection selectLockedCells="1" selectUnlockedCells="1"/>
  <mergeCells count="92">
    <mergeCell ref="B21:B28"/>
    <mergeCell ref="D21:D28"/>
    <mergeCell ref="A35:A36"/>
    <mergeCell ref="B35:B36"/>
    <mergeCell ref="C35:C36"/>
    <mergeCell ref="D35:D36"/>
    <mergeCell ref="A21:A27"/>
    <mergeCell ref="A29:A30"/>
    <mergeCell ref="B29:B30"/>
    <mergeCell ref="C29:C30"/>
    <mergeCell ref="N29:N30"/>
    <mergeCell ref="O29:O30"/>
    <mergeCell ref="P29:P30"/>
    <mergeCell ref="Q29:Q30"/>
    <mergeCell ref="R29:R30"/>
    <mergeCell ref="S29:S30"/>
    <mergeCell ref="R21:R27"/>
    <mergeCell ref="S21:S27"/>
    <mergeCell ref="I21:I27"/>
    <mergeCell ref="J21:J27"/>
    <mergeCell ref="K21:K27"/>
    <mergeCell ref="L21:L27"/>
    <mergeCell ref="M21:M27"/>
    <mergeCell ref="N21:N27"/>
    <mergeCell ref="O21:O27"/>
    <mergeCell ref="P21:P27"/>
    <mergeCell ref="F21:F27"/>
    <mergeCell ref="G21:G27"/>
    <mergeCell ref="M29:M30"/>
    <mergeCell ref="G29:G30"/>
    <mergeCell ref="H29:H30"/>
    <mergeCell ref="I29:I30"/>
    <mergeCell ref="J29:J30"/>
    <mergeCell ref="H21:H28"/>
    <mergeCell ref="D29:D30"/>
    <mergeCell ref="E29:E30"/>
    <mergeCell ref="F29:F30"/>
    <mergeCell ref="S3:S6"/>
    <mergeCell ref="C3:C6"/>
    <mergeCell ref="D4:E5"/>
    <mergeCell ref="F4:M4"/>
    <mergeCell ref="F5:G5"/>
    <mergeCell ref="K29:K30"/>
    <mergeCell ref="L29:L30"/>
    <mergeCell ref="C21:C27"/>
    <mergeCell ref="E21:E27"/>
    <mergeCell ref="A10:A11"/>
    <mergeCell ref="B10:B11"/>
    <mergeCell ref="A1:S1"/>
    <mergeCell ref="A3:A6"/>
    <mergeCell ref="B3:B6"/>
    <mergeCell ref="D3:M3"/>
    <mergeCell ref="P3:P6"/>
    <mergeCell ref="Q3:Q6"/>
    <mergeCell ref="L10:L11"/>
    <mergeCell ref="R3:R6"/>
    <mergeCell ref="M10:M11"/>
    <mergeCell ref="C10:C11"/>
    <mergeCell ref="D10:D11"/>
    <mergeCell ref="E10:E11"/>
    <mergeCell ref="F10:F11"/>
    <mergeCell ref="R10:R11"/>
    <mergeCell ref="O10:O11"/>
    <mergeCell ref="Q10:Q11"/>
    <mergeCell ref="G10:G11"/>
    <mergeCell ref="S10:S11"/>
    <mergeCell ref="H5:I5"/>
    <mergeCell ref="J5:K5"/>
    <mergeCell ref="L5:M5"/>
    <mergeCell ref="N3:O5"/>
    <mergeCell ref="H10:H11"/>
    <mergeCell ref="I10:I11"/>
    <mergeCell ref="J10:J11"/>
    <mergeCell ref="K10:K11"/>
    <mergeCell ref="N10:N11"/>
    <mergeCell ref="Q21:Q27"/>
    <mergeCell ref="P19:P20"/>
    <mergeCell ref="E35:E36"/>
    <mergeCell ref="F35:F36"/>
    <mergeCell ref="G35:G36"/>
    <mergeCell ref="H35:H36"/>
    <mergeCell ref="I35:I36"/>
    <mergeCell ref="J35:J36"/>
    <mergeCell ref="K35:K36"/>
    <mergeCell ref="L35:L36"/>
    <mergeCell ref="S35:S36"/>
    <mergeCell ref="M35:M36"/>
    <mergeCell ref="N35:N36"/>
    <mergeCell ref="O35:O36"/>
    <mergeCell ref="P35:P36"/>
    <mergeCell ref="Q35:Q36"/>
    <mergeCell ref="R35:R3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SheetLayoutView="100" zoomScalePageLayoutView="0" workbookViewId="0" topLeftCell="C17">
      <selection activeCell="M21" sqref="M21:M27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129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130" t="s">
        <v>0</v>
      </c>
      <c r="B3" s="131" t="s">
        <v>15</v>
      </c>
      <c r="C3" s="132" t="s">
        <v>12</v>
      </c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35" t="s">
        <v>16</v>
      </c>
      <c r="O3" s="136"/>
      <c r="P3" s="127" t="s">
        <v>13</v>
      </c>
      <c r="Q3" s="127" t="s">
        <v>17</v>
      </c>
      <c r="R3" s="127" t="s">
        <v>18</v>
      </c>
      <c r="S3" s="127" t="s">
        <v>14</v>
      </c>
      <c r="T3" s="6"/>
    </row>
    <row r="4" spans="1:20" ht="15" customHeight="1">
      <c r="A4" s="130"/>
      <c r="B4" s="131"/>
      <c r="C4" s="133"/>
      <c r="D4" s="126" t="s">
        <v>2</v>
      </c>
      <c r="E4" s="127"/>
      <c r="F4" s="127" t="s">
        <v>3</v>
      </c>
      <c r="G4" s="127"/>
      <c r="H4" s="127"/>
      <c r="I4" s="127"/>
      <c r="J4" s="127"/>
      <c r="K4" s="127"/>
      <c r="L4" s="127"/>
      <c r="M4" s="127"/>
      <c r="N4" s="137"/>
      <c r="O4" s="138"/>
      <c r="P4" s="127"/>
      <c r="Q4" s="127"/>
      <c r="R4" s="127"/>
      <c r="S4" s="127"/>
      <c r="T4" s="6"/>
    </row>
    <row r="5" spans="1:20" ht="27" customHeight="1">
      <c r="A5" s="130"/>
      <c r="B5" s="131"/>
      <c r="C5" s="133"/>
      <c r="D5" s="128"/>
      <c r="E5" s="127"/>
      <c r="F5" s="127" t="s">
        <v>4</v>
      </c>
      <c r="G5" s="127"/>
      <c r="H5" s="127" t="s">
        <v>5</v>
      </c>
      <c r="I5" s="127"/>
      <c r="J5" s="127" t="s">
        <v>6</v>
      </c>
      <c r="K5" s="127"/>
      <c r="L5" s="127" t="s">
        <v>7</v>
      </c>
      <c r="M5" s="127"/>
      <c r="N5" s="131"/>
      <c r="O5" s="128"/>
      <c r="P5" s="127"/>
      <c r="Q5" s="127"/>
      <c r="R5" s="127"/>
      <c r="S5" s="127"/>
      <c r="T5" s="6"/>
    </row>
    <row r="6" spans="1:20" ht="64.5" customHeight="1">
      <c r="A6" s="130"/>
      <c r="B6" s="131"/>
      <c r="C6" s="134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127"/>
      <c r="Q6" s="127"/>
      <c r="R6" s="127"/>
      <c r="S6" s="127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26"/>
      <c r="D8" s="40">
        <f aca="true" t="shared" si="0" ref="D8:M8">D9+D21+D34</f>
        <v>5717.4</v>
      </c>
      <c r="E8" s="40">
        <f t="shared" si="0"/>
        <v>5176.9</v>
      </c>
      <c r="F8" s="40">
        <f t="shared" si="0"/>
        <v>0</v>
      </c>
      <c r="G8" s="40">
        <f t="shared" si="0"/>
        <v>0</v>
      </c>
      <c r="H8" s="40">
        <f t="shared" si="0"/>
        <v>501.5</v>
      </c>
      <c r="I8" s="40">
        <f t="shared" si="0"/>
        <v>501.40000000000003</v>
      </c>
      <c r="J8" s="40">
        <f t="shared" si="0"/>
        <v>5215.9</v>
      </c>
      <c r="K8" s="40">
        <f t="shared" si="0"/>
        <v>4675.5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0.9054640221079512</v>
      </c>
      <c r="P8" s="40"/>
      <c r="Q8" s="40">
        <f>Q9+Q21+Q34</f>
        <v>5717.4</v>
      </c>
      <c r="R8" s="40">
        <f>R9+R21+R34</f>
        <v>5176.9</v>
      </c>
      <c r="S8" s="41">
        <f>R8/Q8</f>
        <v>0.9054640221079512</v>
      </c>
      <c r="T8" s="8"/>
    </row>
    <row r="9" spans="1:20" s="15" customFormat="1" ht="115.5" customHeight="1">
      <c r="A9" s="29">
        <v>1</v>
      </c>
      <c r="B9" s="48" t="s">
        <v>47</v>
      </c>
      <c r="C9" s="29">
        <v>2018</v>
      </c>
      <c r="D9" s="30">
        <f>F9+H9+J9</f>
        <v>1903.6999999999998</v>
      </c>
      <c r="E9" s="30">
        <f>G9+I9+K9</f>
        <v>1892.6999999999998</v>
      </c>
      <c r="F9" s="30">
        <f aca="true" t="shared" si="1" ref="F9:M9">F10+F13+F15+F17+F19</f>
        <v>0</v>
      </c>
      <c r="G9" s="30">
        <f t="shared" si="1"/>
        <v>0</v>
      </c>
      <c r="H9" s="30">
        <f t="shared" si="1"/>
        <v>75.3</v>
      </c>
      <c r="I9" s="30">
        <f t="shared" si="1"/>
        <v>75.3</v>
      </c>
      <c r="J9" s="30">
        <f>J10+J13+J15+J17+J19</f>
        <v>1828.3999999999999</v>
      </c>
      <c r="K9" s="30">
        <f t="shared" si="1"/>
        <v>1817.3999999999999</v>
      </c>
      <c r="L9" s="30">
        <f t="shared" si="1"/>
        <v>0</v>
      </c>
      <c r="M9" s="30">
        <f t="shared" si="1"/>
        <v>0</v>
      </c>
      <c r="N9" s="31">
        <v>100</v>
      </c>
      <c r="O9" s="36">
        <f>E9/D9</f>
        <v>0.9942217786415927</v>
      </c>
      <c r="P9" s="38"/>
      <c r="Q9" s="37">
        <f>D9</f>
        <v>1903.6999999999998</v>
      </c>
      <c r="R9" s="37">
        <f>E9</f>
        <v>1892.6999999999998</v>
      </c>
      <c r="S9" s="39">
        <f>R9/Q9</f>
        <v>0.9942217786415927</v>
      </c>
      <c r="T9" s="14"/>
    </row>
    <row r="10" spans="1:20" ht="129.75" customHeight="1">
      <c r="A10" s="122" t="s">
        <v>24</v>
      </c>
      <c r="B10" s="108" t="s">
        <v>23</v>
      </c>
      <c r="C10" s="117">
        <v>2018</v>
      </c>
      <c r="D10" s="113">
        <f>H10+J10</f>
        <v>1824.3</v>
      </c>
      <c r="E10" s="113">
        <f>I10+K10</f>
        <v>1813.3</v>
      </c>
      <c r="F10" s="113">
        <f>F12</f>
        <v>0</v>
      </c>
      <c r="G10" s="113">
        <f>G12</f>
        <v>0</v>
      </c>
      <c r="H10" s="112">
        <v>0</v>
      </c>
      <c r="I10" s="112">
        <v>0</v>
      </c>
      <c r="J10" s="139">
        <f>J12</f>
        <v>1824.3</v>
      </c>
      <c r="K10" s="139">
        <f>K12</f>
        <v>1813.3</v>
      </c>
      <c r="L10" s="113">
        <f>L12</f>
        <v>0</v>
      </c>
      <c r="M10" s="113">
        <f>M12</f>
        <v>0</v>
      </c>
      <c r="N10" s="114">
        <v>100</v>
      </c>
      <c r="O10" s="115">
        <f>E10/D10</f>
        <v>0.9939702899742366</v>
      </c>
      <c r="P10" s="49" t="s">
        <v>26</v>
      </c>
      <c r="Q10" s="109">
        <f>D10</f>
        <v>1824.3</v>
      </c>
      <c r="R10" s="109">
        <f>E10</f>
        <v>1813.3</v>
      </c>
      <c r="S10" s="111">
        <f>R10/Q10</f>
        <v>0.9939702899742366</v>
      </c>
      <c r="T10" s="13"/>
    </row>
    <row r="11" spans="1:20" ht="19.5" customHeight="1" hidden="1" thickBot="1">
      <c r="A11" s="122"/>
      <c r="B11" s="108"/>
      <c r="C11" s="117"/>
      <c r="D11" s="113"/>
      <c r="E11" s="113"/>
      <c r="F11" s="113"/>
      <c r="G11" s="113"/>
      <c r="H11" s="112"/>
      <c r="I11" s="112"/>
      <c r="J11" s="140"/>
      <c r="K11" s="140"/>
      <c r="L11" s="113"/>
      <c r="M11" s="113"/>
      <c r="N11" s="114"/>
      <c r="O11" s="115" t="e">
        <f>E11/D11*100</f>
        <v>#DIV/0!</v>
      </c>
      <c r="P11" s="49"/>
      <c r="Q11" s="110"/>
      <c r="R11" s="110"/>
      <c r="S11" s="111"/>
      <c r="T11" s="8"/>
    </row>
    <row r="12" spans="1:20" ht="60">
      <c r="A12" s="44"/>
      <c r="B12" s="49" t="s">
        <v>25</v>
      </c>
      <c r="C12" s="23">
        <v>2018</v>
      </c>
      <c r="D12" s="22">
        <f>J12</f>
        <v>1824.3</v>
      </c>
      <c r="E12" s="22">
        <f>K12</f>
        <v>1813.3</v>
      </c>
      <c r="F12" s="22">
        <v>0</v>
      </c>
      <c r="G12" s="22">
        <v>0</v>
      </c>
      <c r="H12" s="22">
        <v>0</v>
      </c>
      <c r="I12" s="22">
        <v>0</v>
      </c>
      <c r="J12" s="22">
        <v>1824.3</v>
      </c>
      <c r="K12" s="22">
        <v>1813.3</v>
      </c>
      <c r="L12" s="22">
        <v>0</v>
      </c>
      <c r="M12" s="22">
        <v>0</v>
      </c>
      <c r="N12" s="17">
        <f>N10</f>
        <v>100</v>
      </c>
      <c r="O12" s="34">
        <f>E12/D12</f>
        <v>0.9939702899742366</v>
      </c>
      <c r="P12" s="49"/>
      <c r="Q12" s="22">
        <f>D12</f>
        <v>1824.3</v>
      </c>
      <c r="R12" s="22">
        <f>E12</f>
        <v>1813.3</v>
      </c>
      <c r="S12" s="25">
        <f aca="true" t="shared" si="2" ref="S12:S18">R12/Q12</f>
        <v>0.9939702899742366</v>
      </c>
      <c r="T12" s="8"/>
    </row>
    <row r="13" spans="1:20" ht="97.5" customHeight="1">
      <c r="A13" s="44" t="s">
        <v>27</v>
      </c>
      <c r="B13" s="49" t="s">
        <v>28</v>
      </c>
      <c r="C13" s="23">
        <v>2018</v>
      </c>
      <c r="D13" s="22">
        <f>D14</f>
        <v>0</v>
      </c>
      <c r="E13" s="22">
        <f aca="true" t="shared" si="3" ref="E13:M13">E14</f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17">
        <f>N11</f>
        <v>0</v>
      </c>
      <c r="O13" s="34" t="e">
        <f>E13/D13</f>
        <v>#DIV/0!</v>
      </c>
      <c r="P13" s="50" t="s">
        <v>29</v>
      </c>
      <c r="Q13" s="22">
        <f aca="true" t="shared" si="4" ref="Q13:Q20">D13</f>
        <v>0</v>
      </c>
      <c r="R13" s="23">
        <v>0</v>
      </c>
      <c r="S13" s="25" t="e">
        <f t="shared" si="2"/>
        <v>#DIV/0!</v>
      </c>
      <c r="T13" s="8"/>
    </row>
    <row r="14" spans="1:20" ht="60">
      <c r="A14" s="44"/>
      <c r="B14" s="49" t="s">
        <v>46</v>
      </c>
      <c r="C14" s="23">
        <v>2018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f>N12</f>
        <v>100</v>
      </c>
      <c r="O14" s="34" t="e">
        <f>E14/D14</f>
        <v>#DIV/0!</v>
      </c>
      <c r="P14" s="50"/>
      <c r="Q14" s="22">
        <f t="shared" si="4"/>
        <v>0</v>
      </c>
      <c r="R14" s="23">
        <v>0</v>
      </c>
      <c r="S14" s="25" t="e">
        <f t="shared" si="2"/>
        <v>#DIV/0!</v>
      </c>
      <c r="T14" s="8"/>
    </row>
    <row r="15" spans="1:20" ht="90">
      <c r="A15" s="44" t="s">
        <v>30</v>
      </c>
      <c r="B15" s="49" t="s">
        <v>31</v>
      </c>
      <c r="C15" s="23">
        <v>2018</v>
      </c>
      <c r="D15" s="22">
        <f>D16</f>
        <v>1.1</v>
      </c>
      <c r="E15" s="22">
        <f>E16</f>
        <v>1.1</v>
      </c>
      <c r="F15" s="22">
        <v>0</v>
      </c>
      <c r="G15" s="22">
        <v>0</v>
      </c>
      <c r="H15" s="22">
        <v>0</v>
      </c>
      <c r="I15" s="22">
        <v>0</v>
      </c>
      <c r="J15" s="22">
        <f>J16</f>
        <v>1.1</v>
      </c>
      <c r="K15" s="22">
        <f>K16</f>
        <v>1.1</v>
      </c>
      <c r="L15" s="22">
        <v>0</v>
      </c>
      <c r="M15" s="22">
        <v>0</v>
      </c>
      <c r="N15" s="17">
        <v>100</v>
      </c>
      <c r="O15" s="34">
        <f>E15/D15</f>
        <v>1</v>
      </c>
      <c r="P15" s="50" t="s">
        <v>32</v>
      </c>
      <c r="Q15" s="22">
        <f t="shared" si="4"/>
        <v>1.1</v>
      </c>
      <c r="R15" s="23">
        <v>1.1</v>
      </c>
      <c r="S15" s="25">
        <f t="shared" si="2"/>
        <v>1</v>
      </c>
      <c r="T15" s="8"/>
    </row>
    <row r="16" spans="1:20" ht="45">
      <c r="A16" s="44"/>
      <c r="B16" s="49" t="s">
        <v>45</v>
      </c>
      <c r="C16" s="23">
        <v>2018</v>
      </c>
      <c r="D16" s="22">
        <f>J16</f>
        <v>1.1</v>
      </c>
      <c r="E16" s="22">
        <f>K16</f>
        <v>1.1</v>
      </c>
      <c r="F16" s="22">
        <v>0</v>
      </c>
      <c r="G16" s="22">
        <v>0</v>
      </c>
      <c r="H16" s="22">
        <v>0</v>
      </c>
      <c r="I16" s="22">
        <v>0</v>
      </c>
      <c r="J16" s="22">
        <v>1.1</v>
      </c>
      <c r="K16" s="22">
        <v>1.1</v>
      </c>
      <c r="L16" s="22">
        <v>0</v>
      </c>
      <c r="M16" s="22">
        <v>0</v>
      </c>
      <c r="N16" s="17">
        <v>0</v>
      </c>
      <c r="O16" s="34">
        <f>E16/D16</f>
        <v>1</v>
      </c>
      <c r="P16" s="50"/>
      <c r="Q16" s="22">
        <f t="shared" si="4"/>
        <v>1.1</v>
      </c>
      <c r="R16" s="23">
        <v>1.1</v>
      </c>
      <c r="S16" s="25">
        <f t="shared" si="2"/>
        <v>1</v>
      </c>
      <c r="T16" s="8"/>
    </row>
    <row r="17" spans="1:20" ht="45">
      <c r="A17" s="44" t="s">
        <v>34</v>
      </c>
      <c r="B17" s="49" t="s">
        <v>33</v>
      </c>
      <c r="C17" s="23">
        <v>2018</v>
      </c>
      <c r="D17" s="22">
        <f>D18</f>
        <v>3</v>
      </c>
      <c r="E17" s="22">
        <f>E18</f>
        <v>3</v>
      </c>
      <c r="F17" s="22">
        <v>0</v>
      </c>
      <c r="G17" s="22">
        <v>0</v>
      </c>
      <c r="H17" s="22">
        <v>0</v>
      </c>
      <c r="I17" s="22">
        <v>0</v>
      </c>
      <c r="J17" s="22">
        <f>J18</f>
        <v>3</v>
      </c>
      <c r="K17" s="22">
        <f>K18</f>
        <v>3</v>
      </c>
      <c r="L17" s="22">
        <v>0</v>
      </c>
      <c r="M17" s="55">
        <v>0</v>
      </c>
      <c r="N17" s="34">
        <v>1</v>
      </c>
      <c r="O17" s="34">
        <f>K17/J17</f>
        <v>1</v>
      </c>
      <c r="P17" s="50" t="s">
        <v>32</v>
      </c>
      <c r="Q17" s="22">
        <f t="shared" si="4"/>
        <v>3</v>
      </c>
      <c r="R17" s="22">
        <f>E17</f>
        <v>3</v>
      </c>
      <c r="S17" s="25">
        <f t="shared" si="2"/>
        <v>1</v>
      </c>
      <c r="T17" s="8"/>
    </row>
    <row r="18" spans="1:20" ht="45">
      <c r="A18" s="44"/>
      <c r="B18" s="49" t="s">
        <v>35</v>
      </c>
      <c r="C18" s="23">
        <v>2018</v>
      </c>
      <c r="D18" s="22">
        <f>J18</f>
        <v>3</v>
      </c>
      <c r="E18" s="22">
        <f>K18</f>
        <v>3</v>
      </c>
      <c r="F18" s="22">
        <v>0</v>
      </c>
      <c r="G18" s="22">
        <v>0</v>
      </c>
      <c r="H18" s="22">
        <v>0</v>
      </c>
      <c r="I18" s="22">
        <v>0</v>
      </c>
      <c r="J18" s="22">
        <v>3</v>
      </c>
      <c r="K18" s="22">
        <v>3</v>
      </c>
      <c r="L18" s="22">
        <v>0</v>
      </c>
      <c r="M18" s="55">
        <v>0</v>
      </c>
      <c r="N18" s="34">
        <v>1</v>
      </c>
      <c r="O18" s="34">
        <f>K18/J18</f>
        <v>1</v>
      </c>
      <c r="P18" s="50"/>
      <c r="Q18" s="22">
        <f t="shared" si="4"/>
        <v>3</v>
      </c>
      <c r="R18" s="22">
        <f>E18</f>
        <v>3</v>
      </c>
      <c r="S18" s="25">
        <f t="shared" si="2"/>
        <v>1</v>
      </c>
      <c r="T18" s="8"/>
    </row>
    <row r="19" spans="1:20" ht="73.5" customHeight="1">
      <c r="A19" s="33" t="s">
        <v>60</v>
      </c>
      <c r="B19" s="50" t="s">
        <v>36</v>
      </c>
      <c r="C19" s="23">
        <v>2018</v>
      </c>
      <c r="D19" s="20">
        <f>D20</f>
        <v>75.3</v>
      </c>
      <c r="E19" s="20">
        <f aca="true" t="shared" si="5" ref="E19:O19">E20</f>
        <v>75.3</v>
      </c>
      <c r="F19" s="20">
        <f t="shared" si="5"/>
        <v>0</v>
      </c>
      <c r="G19" s="20">
        <f t="shared" si="5"/>
        <v>0</v>
      </c>
      <c r="H19" s="20">
        <f t="shared" si="5"/>
        <v>75.3</v>
      </c>
      <c r="I19" s="20">
        <f t="shared" si="5"/>
        <v>75.3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100</v>
      </c>
      <c r="O19" s="25">
        <f t="shared" si="5"/>
        <v>1</v>
      </c>
      <c r="P19" s="124" t="s">
        <v>37</v>
      </c>
      <c r="Q19" s="22">
        <f t="shared" si="4"/>
        <v>75.3</v>
      </c>
      <c r="R19" s="27">
        <f>E19</f>
        <v>75.3</v>
      </c>
      <c r="S19" s="26">
        <v>100</v>
      </c>
      <c r="T19" s="8"/>
    </row>
    <row r="20" spans="1:20" ht="45" customHeight="1">
      <c r="A20" s="33"/>
      <c r="B20" s="50" t="s">
        <v>44</v>
      </c>
      <c r="C20" s="23">
        <v>2018</v>
      </c>
      <c r="D20" s="20">
        <f>H20</f>
        <v>75.3</v>
      </c>
      <c r="E20" s="21">
        <f>I20</f>
        <v>75.3</v>
      </c>
      <c r="F20" s="19">
        <v>0</v>
      </c>
      <c r="G20" s="19">
        <v>0</v>
      </c>
      <c r="H20" s="20">
        <v>75.3</v>
      </c>
      <c r="I20" s="21">
        <v>75.3</v>
      </c>
      <c r="J20" s="20">
        <v>0</v>
      </c>
      <c r="K20" s="21">
        <v>0</v>
      </c>
      <c r="L20" s="19">
        <v>0</v>
      </c>
      <c r="M20" s="19">
        <v>0</v>
      </c>
      <c r="N20" s="18">
        <v>100</v>
      </c>
      <c r="O20" s="35">
        <v>1</v>
      </c>
      <c r="P20" s="125"/>
      <c r="Q20" s="22">
        <f t="shared" si="4"/>
        <v>75.3</v>
      </c>
      <c r="R20" s="27">
        <f>E20</f>
        <v>75.3</v>
      </c>
      <c r="S20" s="26">
        <v>100</v>
      </c>
      <c r="T20" s="8"/>
    </row>
    <row r="21" spans="1:20" s="15" customFormat="1" ht="81" customHeight="1">
      <c r="A21" s="120" t="s">
        <v>20</v>
      </c>
      <c r="B21" s="118" t="s">
        <v>38</v>
      </c>
      <c r="C21" s="120">
        <v>2018</v>
      </c>
      <c r="D21" s="119">
        <f aca="true" t="shared" si="6" ref="D21:K21">D29+D32</f>
        <v>2103.9</v>
      </c>
      <c r="E21" s="123">
        <f t="shared" si="6"/>
        <v>1577.5</v>
      </c>
      <c r="F21" s="123">
        <f t="shared" si="6"/>
        <v>0</v>
      </c>
      <c r="G21" s="123">
        <f t="shared" si="6"/>
        <v>0</v>
      </c>
      <c r="H21" s="119">
        <f>H29+H32</f>
        <v>395.2</v>
      </c>
      <c r="I21" s="123">
        <f t="shared" si="6"/>
        <v>395.1</v>
      </c>
      <c r="J21" s="123">
        <f>J29+J32</f>
        <v>1708.7</v>
      </c>
      <c r="K21" s="123">
        <f t="shared" si="6"/>
        <v>1182.4</v>
      </c>
      <c r="L21" s="123">
        <f>L29</f>
        <v>0</v>
      </c>
      <c r="M21" s="123">
        <f>M29</f>
        <v>0</v>
      </c>
      <c r="N21" s="120">
        <v>100</v>
      </c>
      <c r="O21" s="121">
        <f>E21/D21</f>
        <v>0.7497979942012453</v>
      </c>
      <c r="P21" s="118"/>
      <c r="Q21" s="119">
        <f>D21</f>
        <v>2103.9</v>
      </c>
      <c r="R21" s="119">
        <f>E21</f>
        <v>1577.5</v>
      </c>
      <c r="S21" s="121">
        <f>R21/Q21</f>
        <v>0.7497979942012453</v>
      </c>
      <c r="T21" s="16"/>
    </row>
    <row r="22" spans="1:20" ht="5.25" customHeight="1" hidden="1">
      <c r="A22" s="120"/>
      <c r="B22" s="118"/>
      <c r="C22" s="120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20"/>
      <c r="O22" s="121"/>
      <c r="P22" s="118"/>
      <c r="Q22" s="120"/>
      <c r="R22" s="120"/>
      <c r="S22" s="121"/>
      <c r="T22" s="8"/>
    </row>
    <row r="23" spans="1:20" ht="15.75" customHeight="1" hidden="1">
      <c r="A23" s="120"/>
      <c r="B23" s="118"/>
      <c r="C23" s="120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20"/>
      <c r="O23" s="121"/>
      <c r="P23" s="118"/>
      <c r="Q23" s="120"/>
      <c r="R23" s="120"/>
      <c r="S23" s="121"/>
      <c r="T23" s="8"/>
    </row>
    <row r="24" spans="1:20" ht="15.75" customHeight="1" hidden="1">
      <c r="A24" s="120"/>
      <c r="B24" s="118"/>
      <c r="C24" s="120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20"/>
      <c r="O24" s="121"/>
      <c r="P24" s="118"/>
      <c r="Q24" s="120"/>
      <c r="R24" s="120"/>
      <c r="S24" s="121"/>
      <c r="T24" s="8"/>
    </row>
    <row r="25" spans="1:20" s="10" customFormat="1" ht="15.75" customHeight="1" hidden="1">
      <c r="A25" s="120"/>
      <c r="B25" s="118"/>
      <c r="C25" s="120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20"/>
      <c r="O25" s="121"/>
      <c r="P25" s="118"/>
      <c r="Q25" s="120"/>
      <c r="R25" s="120"/>
      <c r="S25" s="121"/>
      <c r="T25" s="9"/>
    </row>
    <row r="26" spans="1:20" ht="15.75" customHeight="1" hidden="1">
      <c r="A26" s="120"/>
      <c r="B26" s="118"/>
      <c r="C26" s="120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20"/>
      <c r="O26" s="121"/>
      <c r="P26" s="118"/>
      <c r="Q26" s="120"/>
      <c r="R26" s="120"/>
      <c r="S26" s="121"/>
      <c r="T26" s="8"/>
    </row>
    <row r="27" spans="1:20" ht="15.75" customHeight="1" hidden="1">
      <c r="A27" s="120"/>
      <c r="B27" s="118"/>
      <c r="C27" s="120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20"/>
      <c r="O27" s="121"/>
      <c r="P27" s="118"/>
      <c r="Q27" s="120"/>
      <c r="R27" s="120"/>
      <c r="S27" s="121"/>
      <c r="T27" s="8"/>
    </row>
    <row r="28" spans="1:20" ht="0.75" customHeight="1" hidden="1">
      <c r="A28" s="32"/>
      <c r="B28" s="118"/>
      <c r="C28" s="32"/>
      <c r="D28" s="119"/>
      <c r="E28" s="45"/>
      <c r="F28" s="45"/>
      <c r="G28" s="45"/>
      <c r="H28" s="119"/>
      <c r="I28" s="45"/>
      <c r="J28" s="45"/>
      <c r="K28" s="45"/>
      <c r="L28" s="45"/>
      <c r="M28" s="45"/>
      <c r="N28" s="46"/>
      <c r="O28" s="47"/>
      <c r="P28" s="48" t="s">
        <v>21</v>
      </c>
      <c r="Q28" s="29">
        <v>11000</v>
      </c>
      <c r="R28" s="29">
        <v>11042</v>
      </c>
      <c r="S28" s="36">
        <v>100</v>
      </c>
      <c r="T28" s="8"/>
    </row>
    <row r="29" spans="1:20" ht="57" customHeight="1">
      <c r="A29" s="122" t="s">
        <v>48</v>
      </c>
      <c r="B29" s="108" t="s">
        <v>23</v>
      </c>
      <c r="C29" s="117">
        <v>2018</v>
      </c>
      <c r="D29" s="113">
        <f>H29+J29</f>
        <v>1332.9</v>
      </c>
      <c r="E29" s="113">
        <f>I29+K29</f>
        <v>966.8</v>
      </c>
      <c r="F29" s="113">
        <f aca="true" t="shared" si="7" ref="F29:M29">F31</f>
        <v>0</v>
      </c>
      <c r="G29" s="113">
        <f t="shared" si="7"/>
        <v>0</v>
      </c>
      <c r="H29" s="112">
        <f t="shared" si="7"/>
        <v>33.4</v>
      </c>
      <c r="I29" s="112">
        <f t="shared" si="7"/>
        <v>33.3</v>
      </c>
      <c r="J29" s="112">
        <f>J31</f>
        <v>1299.5</v>
      </c>
      <c r="K29" s="112">
        <f>K31</f>
        <v>933.5</v>
      </c>
      <c r="L29" s="113">
        <f t="shared" si="7"/>
        <v>0</v>
      </c>
      <c r="M29" s="113">
        <f t="shared" si="7"/>
        <v>0</v>
      </c>
      <c r="N29" s="114">
        <v>100</v>
      </c>
      <c r="O29" s="115">
        <f>E29/D29</f>
        <v>0.7253357341135869</v>
      </c>
      <c r="P29" s="108" t="s">
        <v>42</v>
      </c>
      <c r="Q29" s="109">
        <f>D29</f>
        <v>1332.9</v>
      </c>
      <c r="R29" s="109">
        <f>E29</f>
        <v>966.8</v>
      </c>
      <c r="S29" s="111">
        <f>R29/Q29</f>
        <v>0.7253357341135869</v>
      </c>
      <c r="T29" s="13"/>
    </row>
    <row r="30" spans="1:20" ht="18.75" customHeight="1" hidden="1">
      <c r="A30" s="122"/>
      <c r="B30" s="108"/>
      <c r="C30" s="117"/>
      <c r="D30" s="113"/>
      <c r="E30" s="113"/>
      <c r="F30" s="113"/>
      <c r="G30" s="113"/>
      <c r="H30" s="112"/>
      <c r="I30" s="112"/>
      <c r="J30" s="112"/>
      <c r="K30" s="112"/>
      <c r="L30" s="113"/>
      <c r="M30" s="113"/>
      <c r="N30" s="114"/>
      <c r="O30" s="115" t="e">
        <f>E30/D30*100</f>
        <v>#DIV/0!</v>
      </c>
      <c r="P30" s="108"/>
      <c r="Q30" s="110"/>
      <c r="R30" s="110"/>
      <c r="S30" s="111"/>
      <c r="T30" s="8"/>
    </row>
    <row r="31" spans="1:20" ht="45">
      <c r="A31" s="44"/>
      <c r="B31" s="49" t="s">
        <v>39</v>
      </c>
      <c r="C31" s="23">
        <v>2018</v>
      </c>
      <c r="D31" s="17">
        <f>H31+J31</f>
        <v>1332.9</v>
      </c>
      <c r="E31" s="17">
        <f>I31+K31</f>
        <v>966.8</v>
      </c>
      <c r="F31" s="17">
        <v>0</v>
      </c>
      <c r="G31" s="17">
        <v>0</v>
      </c>
      <c r="H31" s="17">
        <v>33.4</v>
      </c>
      <c r="I31" s="17">
        <v>33.3</v>
      </c>
      <c r="J31" s="17">
        <v>1299.5</v>
      </c>
      <c r="K31" s="17">
        <v>933.5</v>
      </c>
      <c r="L31" s="17">
        <v>0</v>
      </c>
      <c r="M31" s="17">
        <v>0</v>
      </c>
      <c r="N31" s="17">
        <v>100</v>
      </c>
      <c r="O31" s="34">
        <f>E31/D31</f>
        <v>0.7253357341135869</v>
      </c>
      <c r="P31" s="50"/>
      <c r="Q31" s="22">
        <f aca="true" t="shared" si="8" ref="Q31:R35">D31</f>
        <v>1332.9</v>
      </c>
      <c r="R31" s="22">
        <f t="shared" si="8"/>
        <v>966.8</v>
      </c>
      <c r="S31" s="25">
        <f>R31/Q31</f>
        <v>0.7253357341135869</v>
      </c>
      <c r="T31" s="8"/>
    </row>
    <row r="32" spans="1:20" ht="180.75" customHeight="1">
      <c r="A32" s="33" t="s">
        <v>49</v>
      </c>
      <c r="B32" s="50" t="s">
        <v>40</v>
      </c>
      <c r="C32" s="18">
        <v>2018</v>
      </c>
      <c r="D32" s="20">
        <f>D33</f>
        <v>771</v>
      </c>
      <c r="E32" s="20">
        <f aca="true" t="shared" si="9" ref="E32:O32">E33</f>
        <v>610.7</v>
      </c>
      <c r="F32" s="20">
        <f t="shared" si="9"/>
        <v>0</v>
      </c>
      <c r="G32" s="20">
        <f t="shared" si="9"/>
        <v>0</v>
      </c>
      <c r="H32" s="20">
        <f>H33</f>
        <v>361.8</v>
      </c>
      <c r="I32" s="20">
        <f>I33</f>
        <v>361.8</v>
      </c>
      <c r="J32" s="20">
        <f t="shared" si="9"/>
        <v>409.2</v>
      </c>
      <c r="K32" s="20">
        <f t="shared" si="9"/>
        <v>248.9</v>
      </c>
      <c r="L32" s="20">
        <f t="shared" si="9"/>
        <v>0</v>
      </c>
      <c r="M32" s="20">
        <f t="shared" si="9"/>
        <v>0</v>
      </c>
      <c r="N32" s="20">
        <f t="shared" si="9"/>
        <v>0</v>
      </c>
      <c r="O32" s="25">
        <f t="shared" si="9"/>
        <v>0</v>
      </c>
      <c r="P32" s="53" t="s">
        <v>43</v>
      </c>
      <c r="Q32" s="27">
        <f t="shared" si="8"/>
        <v>771</v>
      </c>
      <c r="R32" s="27">
        <f t="shared" si="8"/>
        <v>610.7</v>
      </c>
      <c r="S32" s="28">
        <f>R32/Q32</f>
        <v>0.792088197146563</v>
      </c>
      <c r="T32" s="8"/>
    </row>
    <row r="33" spans="1:20" ht="45" customHeight="1">
      <c r="A33" s="33"/>
      <c r="B33" s="50" t="s">
        <v>41</v>
      </c>
      <c r="C33" s="18">
        <v>2018</v>
      </c>
      <c r="D33" s="20">
        <f>H33+J33</f>
        <v>771</v>
      </c>
      <c r="E33" s="20">
        <f>I33+K33</f>
        <v>610.7</v>
      </c>
      <c r="F33" s="19">
        <v>0</v>
      </c>
      <c r="G33" s="19">
        <v>0</v>
      </c>
      <c r="H33" s="20">
        <v>361.8</v>
      </c>
      <c r="I33" s="21">
        <v>361.8</v>
      </c>
      <c r="J33" s="20">
        <v>409.2</v>
      </c>
      <c r="K33" s="21">
        <v>248.9</v>
      </c>
      <c r="L33" s="19">
        <v>0</v>
      </c>
      <c r="M33" s="19">
        <v>0</v>
      </c>
      <c r="N33" s="18">
        <v>0</v>
      </c>
      <c r="O33" s="35">
        <v>0</v>
      </c>
      <c r="P33" s="53"/>
      <c r="Q33" s="27">
        <f t="shared" si="8"/>
        <v>771</v>
      </c>
      <c r="R33" s="27">
        <f t="shared" si="8"/>
        <v>610.7</v>
      </c>
      <c r="S33" s="28">
        <f>R33/Q33</f>
        <v>0.792088197146563</v>
      </c>
      <c r="T33" s="8"/>
    </row>
    <row r="34" spans="1:20" s="15" customFormat="1" ht="110.25" customHeight="1">
      <c r="A34" s="29">
        <v>3</v>
      </c>
      <c r="B34" s="48" t="s">
        <v>50</v>
      </c>
      <c r="C34" s="29">
        <v>2018</v>
      </c>
      <c r="D34" s="30">
        <f aca="true" t="shared" si="10" ref="D34:M34">D35+D38</f>
        <v>1709.8</v>
      </c>
      <c r="E34" s="30">
        <f t="shared" si="10"/>
        <v>1706.7</v>
      </c>
      <c r="F34" s="30">
        <f t="shared" si="10"/>
        <v>0</v>
      </c>
      <c r="G34" s="30">
        <f t="shared" si="10"/>
        <v>0</v>
      </c>
      <c r="H34" s="30">
        <f t="shared" si="10"/>
        <v>31</v>
      </c>
      <c r="I34" s="30">
        <f t="shared" si="10"/>
        <v>31</v>
      </c>
      <c r="J34" s="30">
        <f t="shared" si="10"/>
        <v>1678.8</v>
      </c>
      <c r="K34" s="30">
        <f t="shared" si="10"/>
        <v>1675.7</v>
      </c>
      <c r="L34" s="30">
        <f t="shared" si="10"/>
        <v>0</v>
      </c>
      <c r="M34" s="30">
        <f t="shared" si="10"/>
        <v>0</v>
      </c>
      <c r="N34" s="31">
        <v>100</v>
      </c>
      <c r="O34" s="36">
        <f>E34/D34</f>
        <v>0.9981869224470699</v>
      </c>
      <c r="P34" s="48"/>
      <c r="Q34" s="37">
        <f t="shared" si="8"/>
        <v>1709.8</v>
      </c>
      <c r="R34" s="37">
        <f t="shared" si="8"/>
        <v>1706.7</v>
      </c>
      <c r="S34" s="39">
        <f>R34/Q34</f>
        <v>0.9981869224470699</v>
      </c>
      <c r="T34" s="14"/>
    </row>
    <row r="35" spans="1:20" ht="58.5" customHeight="1">
      <c r="A35" s="116" t="s">
        <v>57</v>
      </c>
      <c r="B35" s="108" t="s">
        <v>51</v>
      </c>
      <c r="C35" s="117">
        <v>2018</v>
      </c>
      <c r="D35" s="113">
        <f>H35+J35</f>
        <v>170</v>
      </c>
      <c r="E35" s="113">
        <f>I35+K35</f>
        <v>168.4</v>
      </c>
      <c r="F35" s="113">
        <f aca="true" t="shared" si="11" ref="F35:M35">F37</f>
        <v>0</v>
      </c>
      <c r="G35" s="113">
        <f t="shared" si="11"/>
        <v>0</v>
      </c>
      <c r="H35" s="112">
        <f t="shared" si="11"/>
        <v>0</v>
      </c>
      <c r="I35" s="112">
        <f t="shared" si="11"/>
        <v>0</v>
      </c>
      <c r="J35" s="112">
        <f t="shared" si="11"/>
        <v>170</v>
      </c>
      <c r="K35" s="112">
        <f t="shared" si="11"/>
        <v>168.4</v>
      </c>
      <c r="L35" s="113">
        <f t="shared" si="11"/>
        <v>0</v>
      </c>
      <c r="M35" s="113">
        <f t="shared" si="11"/>
        <v>0</v>
      </c>
      <c r="N35" s="114">
        <v>100</v>
      </c>
      <c r="O35" s="115">
        <f>E35/D35</f>
        <v>0.9905882352941177</v>
      </c>
      <c r="P35" s="108" t="s">
        <v>56</v>
      </c>
      <c r="Q35" s="109">
        <f t="shared" si="8"/>
        <v>170</v>
      </c>
      <c r="R35" s="109">
        <f t="shared" si="8"/>
        <v>168.4</v>
      </c>
      <c r="S35" s="111">
        <f>R35/Q35</f>
        <v>0.9905882352941177</v>
      </c>
      <c r="T35" s="13"/>
    </row>
    <row r="36" spans="1:20" ht="19.5" customHeight="1" hidden="1">
      <c r="A36" s="116"/>
      <c r="B36" s="108"/>
      <c r="C36" s="117"/>
      <c r="D36" s="113"/>
      <c r="E36" s="113"/>
      <c r="F36" s="113"/>
      <c r="G36" s="113"/>
      <c r="H36" s="112"/>
      <c r="I36" s="112"/>
      <c r="J36" s="112"/>
      <c r="K36" s="112"/>
      <c r="L36" s="113"/>
      <c r="M36" s="113"/>
      <c r="N36" s="114"/>
      <c r="O36" s="115" t="e">
        <f>E36/D36*100</f>
        <v>#DIV/0!</v>
      </c>
      <c r="P36" s="108"/>
      <c r="Q36" s="110"/>
      <c r="R36" s="110"/>
      <c r="S36" s="111"/>
      <c r="T36" s="8"/>
    </row>
    <row r="37" spans="1:20" ht="60">
      <c r="A37" s="51"/>
      <c r="B37" s="49" t="s">
        <v>52</v>
      </c>
      <c r="C37" s="23">
        <v>2018</v>
      </c>
      <c r="D37" s="17">
        <f aca="true" t="shared" si="12" ref="D37:E39">H37+J37</f>
        <v>170</v>
      </c>
      <c r="E37" s="17">
        <f t="shared" si="12"/>
        <v>168.4</v>
      </c>
      <c r="F37" s="17">
        <v>0</v>
      </c>
      <c r="G37" s="17">
        <v>0</v>
      </c>
      <c r="H37" s="17">
        <v>0</v>
      </c>
      <c r="I37" s="17">
        <v>0</v>
      </c>
      <c r="J37" s="17">
        <v>170</v>
      </c>
      <c r="K37" s="17">
        <v>168.4</v>
      </c>
      <c r="L37" s="17">
        <v>0</v>
      </c>
      <c r="M37" s="17">
        <v>0</v>
      </c>
      <c r="N37" s="17">
        <v>0</v>
      </c>
      <c r="O37" s="34">
        <v>0</v>
      </c>
      <c r="P37" s="50"/>
      <c r="Q37" s="22">
        <f aca="true" t="shared" si="13" ref="Q37:R39">D37</f>
        <v>170</v>
      </c>
      <c r="R37" s="22">
        <f t="shared" si="13"/>
        <v>168.4</v>
      </c>
      <c r="S37" s="25">
        <f>R37/Q37</f>
        <v>0.9905882352941177</v>
      </c>
      <c r="T37" s="8"/>
    </row>
    <row r="38" spans="1:20" ht="62.25" customHeight="1">
      <c r="A38" s="52" t="s">
        <v>58</v>
      </c>
      <c r="B38" s="50" t="s">
        <v>53</v>
      </c>
      <c r="C38" s="18">
        <v>2018</v>
      </c>
      <c r="D38" s="20">
        <f t="shared" si="12"/>
        <v>1539.8</v>
      </c>
      <c r="E38" s="20">
        <f t="shared" si="12"/>
        <v>1538.3</v>
      </c>
      <c r="F38" s="20">
        <f aca="true" t="shared" si="14" ref="F38:O38">F39</f>
        <v>0</v>
      </c>
      <c r="G38" s="20">
        <f t="shared" si="14"/>
        <v>0</v>
      </c>
      <c r="H38" s="20">
        <f t="shared" si="14"/>
        <v>31</v>
      </c>
      <c r="I38" s="20">
        <f t="shared" si="14"/>
        <v>31</v>
      </c>
      <c r="J38" s="20">
        <f t="shared" si="14"/>
        <v>1508.8</v>
      </c>
      <c r="K38" s="20">
        <f t="shared" si="14"/>
        <v>1507.3</v>
      </c>
      <c r="L38" s="20">
        <f t="shared" si="14"/>
        <v>0</v>
      </c>
      <c r="M38" s="20">
        <f t="shared" si="14"/>
        <v>0</v>
      </c>
      <c r="N38" s="20">
        <f t="shared" si="14"/>
        <v>100</v>
      </c>
      <c r="O38" s="25">
        <f t="shared" si="14"/>
        <v>0.999025847512664</v>
      </c>
      <c r="P38" s="53" t="s">
        <v>55</v>
      </c>
      <c r="Q38" s="27">
        <f t="shared" si="13"/>
        <v>1539.8</v>
      </c>
      <c r="R38" s="27">
        <f t="shared" si="13"/>
        <v>1538.3</v>
      </c>
      <c r="S38" s="28">
        <f>R38/Q38</f>
        <v>0.999025847512664</v>
      </c>
      <c r="T38" s="8"/>
    </row>
    <row r="39" spans="1:20" ht="69" customHeight="1">
      <c r="A39" s="52"/>
      <c r="B39" s="50" t="s">
        <v>54</v>
      </c>
      <c r="C39" s="18">
        <v>2018</v>
      </c>
      <c r="D39" s="20">
        <f t="shared" si="12"/>
        <v>1539.8</v>
      </c>
      <c r="E39" s="21">
        <f t="shared" si="12"/>
        <v>1538.3</v>
      </c>
      <c r="F39" s="19">
        <v>0</v>
      </c>
      <c r="G39" s="19">
        <f>F39</f>
        <v>0</v>
      </c>
      <c r="H39" s="20">
        <v>31</v>
      </c>
      <c r="I39" s="21">
        <v>31</v>
      </c>
      <c r="J39" s="20">
        <v>1508.8</v>
      </c>
      <c r="K39" s="21">
        <v>1507.3</v>
      </c>
      <c r="L39" s="19">
        <v>0</v>
      </c>
      <c r="M39" s="19">
        <v>0</v>
      </c>
      <c r="N39" s="18">
        <v>100</v>
      </c>
      <c r="O39" s="35">
        <f>E39/D39</f>
        <v>0.999025847512664</v>
      </c>
      <c r="P39" s="53"/>
      <c r="Q39" s="27">
        <f t="shared" si="13"/>
        <v>1539.8</v>
      </c>
      <c r="R39" s="27">
        <f t="shared" si="13"/>
        <v>1538.3</v>
      </c>
      <c r="S39" s="28">
        <f>R39/Q39</f>
        <v>0.999025847512664</v>
      </c>
      <c r="T39" s="8"/>
    </row>
  </sheetData>
  <sheetProtection selectLockedCells="1" selectUnlockedCells="1"/>
  <mergeCells count="92">
    <mergeCell ref="P35:P36"/>
    <mergeCell ref="Q35:Q36"/>
    <mergeCell ref="R35:R36"/>
    <mergeCell ref="S35:S36"/>
    <mergeCell ref="J35:J36"/>
    <mergeCell ref="K35:K36"/>
    <mergeCell ref="L35:L36"/>
    <mergeCell ref="M35:M36"/>
    <mergeCell ref="N35:N36"/>
    <mergeCell ref="O35:O36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P21:P27"/>
    <mergeCell ref="Q21:Q27"/>
    <mergeCell ref="R21:R27"/>
    <mergeCell ref="S21:S27"/>
    <mergeCell ref="A29:A30"/>
    <mergeCell ref="B29:B30"/>
    <mergeCell ref="C29:C30"/>
    <mergeCell ref="D29:D30"/>
    <mergeCell ref="E29:E30"/>
    <mergeCell ref="F29:F30"/>
    <mergeCell ref="J21:J27"/>
    <mergeCell ref="K21:K27"/>
    <mergeCell ref="L21:L27"/>
    <mergeCell ref="M21:M27"/>
    <mergeCell ref="N21:N27"/>
    <mergeCell ref="O21:O27"/>
    <mergeCell ref="P19:P20"/>
    <mergeCell ref="A21:A27"/>
    <mergeCell ref="B21:B28"/>
    <mergeCell ref="C21:C27"/>
    <mergeCell ref="D21:D28"/>
    <mergeCell ref="E21:E27"/>
    <mergeCell ref="F21:F27"/>
    <mergeCell ref="G21:G27"/>
    <mergeCell ref="H21:H28"/>
    <mergeCell ref="I21:I27"/>
    <mergeCell ref="M10:M11"/>
    <mergeCell ref="N10:N11"/>
    <mergeCell ref="O10:O11"/>
    <mergeCell ref="Q10:Q11"/>
    <mergeCell ref="R10:R11"/>
    <mergeCell ref="S10:S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D4:E5"/>
    <mergeCell ref="F4:M4"/>
    <mergeCell ref="F5:G5"/>
    <mergeCell ref="H5:I5"/>
    <mergeCell ref="J5:K5"/>
    <mergeCell ref="L5:M5"/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0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="70" zoomScaleSheetLayoutView="70" zoomScalePageLayoutView="0" workbookViewId="0" topLeftCell="A40">
      <selection activeCell="A2" sqref="A2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129" t="s">
        <v>64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130" t="s">
        <v>0</v>
      </c>
      <c r="B3" s="131" t="s">
        <v>15</v>
      </c>
      <c r="C3" s="132" t="s">
        <v>12</v>
      </c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35" t="s">
        <v>16</v>
      </c>
      <c r="O3" s="136"/>
      <c r="P3" s="127" t="s">
        <v>13</v>
      </c>
      <c r="Q3" s="127" t="s">
        <v>17</v>
      </c>
      <c r="R3" s="127" t="s">
        <v>18</v>
      </c>
      <c r="S3" s="127" t="s">
        <v>14</v>
      </c>
      <c r="T3" s="6"/>
    </row>
    <row r="4" spans="1:20" ht="15" customHeight="1">
      <c r="A4" s="130"/>
      <c r="B4" s="131"/>
      <c r="C4" s="133"/>
      <c r="D4" s="126" t="s">
        <v>2</v>
      </c>
      <c r="E4" s="127"/>
      <c r="F4" s="127" t="s">
        <v>3</v>
      </c>
      <c r="G4" s="127"/>
      <c r="H4" s="127"/>
      <c r="I4" s="127"/>
      <c r="J4" s="127"/>
      <c r="K4" s="127"/>
      <c r="L4" s="127"/>
      <c r="M4" s="127"/>
      <c r="N4" s="137"/>
      <c r="O4" s="138"/>
      <c r="P4" s="127"/>
      <c r="Q4" s="127"/>
      <c r="R4" s="127"/>
      <c r="S4" s="127"/>
      <c r="T4" s="6"/>
    </row>
    <row r="5" spans="1:20" ht="27" customHeight="1">
      <c r="A5" s="130"/>
      <c r="B5" s="131"/>
      <c r="C5" s="133"/>
      <c r="D5" s="128"/>
      <c r="E5" s="127"/>
      <c r="F5" s="127" t="s">
        <v>4</v>
      </c>
      <c r="G5" s="127"/>
      <c r="H5" s="127" t="s">
        <v>5</v>
      </c>
      <c r="I5" s="127"/>
      <c r="J5" s="127" t="s">
        <v>6</v>
      </c>
      <c r="K5" s="127"/>
      <c r="L5" s="127" t="s">
        <v>7</v>
      </c>
      <c r="M5" s="127"/>
      <c r="N5" s="131"/>
      <c r="O5" s="128"/>
      <c r="P5" s="127"/>
      <c r="Q5" s="127"/>
      <c r="R5" s="127"/>
      <c r="S5" s="127"/>
      <c r="T5" s="6"/>
    </row>
    <row r="6" spans="1:20" ht="64.5" customHeight="1">
      <c r="A6" s="130"/>
      <c r="B6" s="131"/>
      <c r="C6" s="134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127"/>
      <c r="Q6" s="127"/>
      <c r="R6" s="127"/>
      <c r="S6" s="127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96"/>
      <c r="D8" s="40">
        <f aca="true" t="shared" si="0" ref="D8:M8">D9+D21+D34</f>
        <v>4373.6</v>
      </c>
      <c r="E8" s="40">
        <f t="shared" si="0"/>
        <v>4194.4</v>
      </c>
      <c r="F8" s="40">
        <f t="shared" si="0"/>
        <v>0</v>
      </c>
      <c r="G8" s="40">
        <f t="shared" si="0"/>
        <v>0</v>
      </c>
      <c r="H8" s="40">
        <f t="shared" si="0"/>
        <v>356.1</v>
      </c>
      <c r="I8" s="40">
        <f t="shared" si="0"/>
        <v>356.1</v>
      </c>
      <c r="J8" s="40">
        <f t="shared" si="0"/>
        <v>4017.5</v>
      </c>
      <c r="K8" s="40">
        <f t="shared" si="0"/>
        <v>3838.2999999999997</v>
      </c>
      <c r="L8" s="40">
        <f t="shared" si="0"/>
        <v>0</v>
      </c>
      <c r="M8" s="40">
        <f t="shared" si="0"/>
        <v>0</v>
      </c>
      <c r="N8" s="40">
        <v>100</v>
      </c>
      <c r="O8" s="41">
        <f>E8/D8</f>
        <v>0.9590268886043533</v>
      </c>
      <c r="P8" s="40"/>
      <c r="Q8" s="40">
        <f>Q9+Q21+Q34</f>
        <v>4373.6</v>
      </c>
      <c r="R8" s="40">
        <f>R9+R21+R34</f>
        <v>4194.4</v>
      </c>
      <c r="S8" s="41">
        <f>R8/Q8</f>
        <v>0.9590268886043533</v>
      </c>
      <c r="T8" s="8"/>
    </row>
    <row r="9" spans="1:20" s="15" customFormat="1" ht="105">
      <c r="A9" s="105">
        <v>1</v>
      </c>
      <c r="B9" s="103" t="s">
        <v>47</v>
      </c>
      <c r="C9" s="105">
        <v>2019</v>
      </c>
      <c r="D9" s="104">
        <f>F9+H9+J9</f>
        <v>2194.5</v>
      </c>
      <c r="E9" s="104">
        <f>G9+I9+K9</f>
        <v>2187</v>
      </c>
      <c r="F9" s="104">
        <f aca="true" t="shared" si="1" ref="F9:M9">F10+F13+F15+F17+F19</f>
        <v>0</v>
      </c>
      <c r="G9" s="104">
        <f t="shared" si="1"/>
        <v>0</v>
      </c>
      <c r="H9" s="104">
        <f t="shared" si="1"/>
        <v>220</v>
      </c>
      <c r="I9" s="104">
        <f t="shared" si="1"/>
        <v>220</v>
      </c>
      <c r="J9" s="104">
        <f>J10+J13+J15+J17+J19</f>
        <v>1974.5</v>
      </c>
      <c r="K9" s="104">
        <f t="shared" si="1"/>
        <v>1967</v>
      </c>
      <c r="L9" s="104">
        <f t="shared" si="1"/>
        <v>0</v>
      </c>
      <c r="M9" s="104">
        <f t="shared" si="1"/>
        <v>0</v>
      </c>
      <c r="N9" s="31">
        <v>100</v>
      </c>
      <c r="O9" s="106">
        <f>E9/D9</f>
        <v>0.9965823650034177</v>
      </c>
      <c r="P9" s="38"/>
      <c r="Q9" s="37">
        <f>D9</f>
        <v>2194.5</v>
      </c>
      <c r="R9" s="37">
        <f>E9</f>
        <v>2187</v>
      </c>
      <c r="S9" s="39">
        <f>R9/Q9</f>
        <v>0.9965823650034177</v>
      </c>
      <c r="T9" s="14"/>
    </row>
    <row r="10" spans="1:20" ht="120" customHeight="1">
      <c r="A10" s="122" t="s">
        <v>24</v>
      </c>
      <c r="B10" s="108" t="s">
        <v>23</v>
      </c>
      <c r="C10" s="117">
        <v>2019</v>
      </c>
      <c r="D10" s="113">
        <f>H10+J10</f>
        <v>1969.1</v>
      </c>
      <c r="E10" s="113">
        <f>I10+K10</f>
        <v>1961.6</v>
      </c>
      <c r="F10" s="113">
        <f>F12</f>
        <v>0</v>
      </c>
      <c r="G10" s="113">
        <f>G12</f>
        <v>0</v>
      </c>
      <c r="H10" s="112">
        <v>0</v>
      </c>
      <c r="I10" s="112">
        <v>0</v>
      </c>
      <c r="J10" s="139">
        <v>1969.1</v>
      </c>
      <c r="K10" s="139">
        <v>1961.6</v>
      </c>
      <c r="L10" s="113">
        <f>L12</f>
        <v>0</v>
      </c>
      <c r="M10" s="113">
        <f>M12</f>
        <v>0</v>
      </c>
      <c r="N10" s="114">
        <v>100</v>
      </c>
      <c r="O10" s="115">
        <f>E10/D10</f>
        <v>0.9961911533187751</v>
      </c>
      <c r="P10" s="144" t="s">
        <v>26</v>
      </c>
      <c r="Q10" s="109">
        <f>D10</f>
        <v>1969.1</v>
      </c>
      <c r="R10" s="109">
        <f>E10</f>
        <v>1961.6</v>
      </c>
      <c r="S10" s="111">
        <f>R10/Q10</f>
        <v>0.9961911533187751</v>
      </c>
      <c r="T10" s="13"/>
    </row>
    <row r="11" spans="1:20" ht="5.25" customHeight="1">
      <c r="A11" s="122"/>
      <c r="B11" s="108"/>
      <c r="C11" s="117"/>
      <c r="D11" s="113"/>
      <c r="E11" s="113"/>
      <c r="F11" s="113"/>
      <c r="G11" s="113"/>
      <c r="H11" s="112"/>
      <c r="I11" s="112"/>
      <c r="J11" s="140"/>
      <c r="K11" s="140"/>
      <c r="L11" s="113"/>
      <c r="M11" s="113"/>
      <c r="N11" s="114"/>
      <c r="O11" s="115" t="e">
        <f>E11/D11*100</f>
        <v>#DIV/0!</v>
      </c>
      <c r="P11" s="145"/>
      <c r="Q11" s="110"/>
      <c r="R11" s="110"/>
      <c r="S11" s="111"/>
      <c r="T11" s="8"/>
    </row>
    <row r="12" spans="1:20" ht="60">
      <c r="A12" s="44"/>
      <c r="B12" s="49" t="s">
        <v>25</v>
      </c>
      <c r="C12" s="23">
        <v>2019</v>
      </c>
      <c r="D12" s="22">
        <f>D10</f>
        <v>1969.1</v>
      </c>
      <c r="E12" s="22">
        <f>E10</f>
        <v>1961.6</v>
      </c>
      <c r="F12" s="22">
        <v>0</v>
      </c>
      <c r="G12" s="22">
        <v>0</v>
      </c>
      <c r="H12" s="22">
        <v>0</v>
      </c>
      <c r="I12" s="22">
        <v>0</v>
      </c>
      <c r="J12" s="22">
        <f>J10</f>
        <v>1969.1</v>
      </c>
      <c r="K12" s="22">
        <f>K10</f>
        <v>1961.6</v>
      </c>
      <c r="L12" s="22">
        <v>0</v>
      </c>
      <c r="M12" s="22">
        <v>0</v>
      </c>
      <c r="N12" s="17">
        <f>N10</f>
        <v>100</v>
      </c>
      <c r="O12" s="34">
        <f>E12/D12</f>
        <v>0.9961911533187751</v>
      </c>
      <c r="P12" s="49"/>
      <c r="Q12" s="22">
        <f>D12</f>
        <v>1969.1</v>
      </c>
      <c r="R12" s="22">
        <f>E12</f>
        <v>1961.6</v>
      </c>
      <c r="S12" s="25">
        <f aca="true" t="shared" si="2" ref="S12:S18">R12/Q12</f>
        <v>0.9961911533187751</v>
      </c>
      <c r="T12" s="8"/>
    </row>
    <row r="13" spans="1:20" ht="75">
      <c r="A13" s="44" t="s">
        <v>27</v>
      </c>
      <c r="B13" s="49" t="s">
        <v>28</v>
      </c>
      <c r="C13" s="23">
        <v>2019</v>
      </c>
      <c r="D13" s="22">
        <f>D14</f>
        <v>0</v>
      </c>
      <c r="E13" s="22">
        <f aca="true" t="shared" si="3" ref="E13:M13">E14</f>
        <v>0</v>
      </c>
      <c r="F13" s="22">
        <f t="shared" si="3"/>
        <v>0</v>
      </c>
      <c r="G13" s="22">
        <f t="shared" si="3"/>
        <v>0</v>
      </c>
      <c r="H13" s="22">
        <f t="shared" si="3"/>
        <v>0</v>
      </c>
      <c r="I13" s="22">
        <f t="shared" si="3"/>
        <v>0</v>
      </c>
      <c r="J13" s="22">
        <f t="shared" si="3"/>
        <v>0</v>
      </c>
      <c r="K13" s="22">
        <f t="shared" si="3"/>
        <v>0</v>
      </c>
      <c r="L13" s="22">
        <f t="shared" si="3"/>
        <v>0</v>
      </c>
      <c r="M13" s="22">
        <f t="shared" si="3"/>
        <v>0</v>
      </c>
      <c r="N13" s="17">
        <f>N11</f>
        <v>0</v>
      </c>
      <c r="O13" s="34" t="e">
        <f>E13/D13</f>
        <v>#DIV/0!</v>
      </c>
      <c r="P13" s="70" t="s">
        <v>29</v>
      </c>
      <c r="Q13" s="22">
        <f aca="true" t="shared" si="4" ref="Q13:Q20">D13</f>
        <v>0</v>
      </c>
      <c r="R13" s="23">
        <v>0</v>
      </c>
      <c r="S13" s="25" t="e">
        <f>R13/Q13</f>
        <v>#DIV/0!</v>
      </c>
      <c r="T13" s="8"/>
    </row>
    <row r="14" spans="1:20" ht="60">
      <c r="A14" s="44"/>
      <c r="B14" s="49" t="s">
        <v>46</v>
      </c>
      <c r="C14" s="23">
        <v>2019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17">
        <f>N12</f>
        <v>100</v>
      </c>
      <c r="O14" s="34" t="e">
        <f>E14/D14</f>
        <v>#DIV/0!</v>
      </c>
      <c r="P14" s="70"/>
      <c r="Q14" s="22">
        <f t="shared" si="4"/>
        <v>0</v>
      </c>
      <c r="R14" s="23">
        <v>0</v>
      </c>
      <c r="S14" s="25" t="e">
        <f t="shared" si="2"/>
        <v>#DIV/0!</v>
      </c>
      <c r="T14" s="8"/>
    </row>
    <row r="15" spans="1:20" ht="93.75" customHeight="1">
      <c r="A15" s="44" t="s">
        <v>30</v>
      </c>
      <c r="B15" s="49" t="s">
        <v>31</v>
      </c>
      <c r="C15" s="23">
        <v>2019</v>
      </c>
      <c r="D15" s="22">
        <f>D16</f>
        <v>5.2</v>
      </c>
      <c r="E15" s="22">
        <f>E16</f>
        <v>5.2</v>
      </c>
      <c r="F15" s="22">
        <v>0</v>
      </c>
      <c r="G15" s="22">
        <v>0</v>
      </c>
      <c r="H15" s="22">
        <v>0</v>
      </c>
      <c r="I15" s="22">
        <v>0</v>
      </c>
      <c r="J15" s="22">
        <f>J16</f>
        <v>5.2</v>
      </c>
      <c r="K15" s="22">
        <f>K16</f>
        <v>5.2</v>
      </c>
      <c r="L15" s="22">
        <v>0</v>
      </c>
      <c r="M15" s="22">
        <v>0</v>
      </c>
      <c r="N15" s="17">
        <v>100</v>
      </c>
      <c r="O15" s="34">
        <f>E15/D15</f>
        <v>1</v>
      </c>
      <c r="P15" s="70" t="s">
        <v>32</v>
      </c>
      <c r="Q15" s="22">
        <f t="shared" si="4"/>
        <v>5.2</v>
      </c>
      <c r="R15" s="23">
        <v>1.1</v>
      </c>
      <c r="S15" s="25">
        <f t="shared" si="2"/>
        <v>0.21153846153846154</v>
      </c>
      <c r="T15" s="8"/>
    </row>
    <row r="16" spans="1:20" ht="45">
      <c r="A16" s="44"/>
      <c r="B16" s="49" t="s">
        <v>45</v>
      </c>
      <c r="C16" s="23">
        <v>2019</v>
      </c>
      <c r="D16" s="22">
        <f>J16</f>
        <v>5.2</v>
      </c>
      <c r="E16" s="22">
        <f>K16</f>
        <v>5.2</v>
      </c>
      <c r="F16" s="22">
        <v>0</v>
      </c>
      <c r="G16" s="22">
        <v>0</v>
      </c>
      <c r="H16" s="22">
        <v>0</v>
      </c>
      <c r="I16" s="22">
        <v>0</v>
      </c>
      <c r="J16" s="22">
        <v>5.2</v>
      </c>
      <c r="K16" s="22">
        <v>5.2</v>
      </c>
      <c r="L16" s="22">
        <v>0</v>
      </c>
      <c r="M16" s="22">
        <v>0</v>
      </c>
      <c r="N16" s="17">
        <v>0</v>
      </c>
      <c r="O16" s="34">
        <f>E16/D16</f>
        <v>1</v>
      </c>
      <c r="P16" s="70"/>
      <c r="Q16" s="22">
        <f t="shared" si="4"/>
        <v>5.2</v>
      </c>
      <c r="R16" s="23">
        <v>1.1</v>
      </c>
      <c r="S16" s="25">
        <f t="shared" si="2"/>
        <v>0.21153846153846154</v>
      </c>
      <c r="T16" s="8"/>
    </row>
    <row r="17" spans="1:20" ht="45">
      <c r="A17" s="44" t="s">
        <v>34</v>
      </c>
      <c r="B17" s="49" t="s">
        <v>33</v>
      </c>
      <c r="C17" s="23">
        <v>2019</v>
      </c>
      <c r="D17" s="22">
        <f>D18</f>
        <v>141.39999999999998</v>
      </c>
      <c r="E17" s="22">
        <f>E18</f>
        <v>141.39999999999998</v>
      </c>
      <c r="F17" s="22">
        <v>0</v>
      </c>
      <c r="G17" s="22">
        <v>0</v>
      </c>
      <c r="H17" s="22">
        <v>141.2</v>
      </c>
      <c r="I17" s="22">
        <v>141.2</v>
      </c>
      <c r="J17" s="22">
        <v>0.2</v>
      </c>
      <c r="K17" s="22">
        <v>0.2</v>
      </c>
      <c r="L17" s="22">
        <v>0</v>
      </c>
      <c r="M17" s="55">
        <v>0</v>
      </c>
      <c r="N17" s="34">
        <v>1</v>
      </c>
      <c r="O17" s="34">
        <f>K17/J17</f>
        <v>1</v>
      </c>
      <c r="P17" s="70" t="s">
        <v>32</v>
      </c>
      <c r="Q17" s="22">
        <f t="shared" si="4"/>
        <v>141.39999999999998</v>
      </c>
      <c r="R17" s="22">
        <f>E17</f>
        <v>141.39999999999998</v>
      </c>
      <c r="S17" s="25">
        <f t="shared" si="2"/>
        <v>1</v>
      </c>
      <c r="T17" s="8"/>
    </row>
    <row r="18" spans="1:20" ht="45">
      <c r="A18" s="44"/>
      <c r="B18" s="49" t="s">
        <v>35</v>
      </c>
      <c r="C18" s="23">
        <v>2019</v>
      </c>
      <c r="D18" s="22">
        <f>J18+H18</f>
        <v>141.39999999999998</v>
      </c>
      <c r="E18" s="22">
        <f>K18+I18</f>
        <v>141.39999999999998</v>
      </c>
      <c r="F18" s="22">
        <v>0</v>
      </c>
      <c r="G18" s="22">
        <v>0</v>
      </c>
      <c r="H18" s="22">
        <f>H17</f>
        <v>141.2</v>
      </c>
      <c r="I18" s="22">
        <f>I17</f>
        <v>141.2</v>
      </c>
      <c r="J18" s="22">
        <f>J17</f>
        <v>0.2</v>
      </c>
      <c r="K18" s="22">
        <f>K17</f>
        <v>0.2</v>
      </c>
      <c r="L18" s="22">
        <v>0</v>
      </c>
      <c r="M18" s="55">
        <v>0</v>
      </c>
      <c r="N18" s="34">
        <v>1</v>
      </c>
      <c r="O18" s="34">
        <f>K18/J18</f>
        <v>1</v>
      </c>
      <c r="P18" s="70"/>
      <c r="Q18" s="22">
        <f t="shared" si="4"/>
        <v>141.39999999999998</v>
      </c>
      <c r="R18" s="22">
        <f>E18</f>
        <v>141.39999999999998</v>
      </c>
      <c r="S18" s="25">
        <f t="shared" si="2"/>
        <v>1</v>
      </c>
      <c r="T18" s="8"/>
    </row>
    <row r="19" spans="1:20" ht="79.5" customHeight="1">
      <c r="A19" s="107" t="s">
        <v>60</v>
      </c>
      <c r="B19" s="94" t="s">
        <v>36</v>
      </c>
      <c r="C19" s="23">
        <v>2019</v>
      </c>
      <c r="D19" s="98">
        <f>D20</f>
        <v>78.8</v>
      </c>
      <c r="E19" s="98">
        <f aca="true" t="shared" si="5" ref="E19:O19">E20</f>
        <v>78.8</v>
      </c>
      <c r="F19" s="98">
        <f t="shared" si="5"/>
        <v>0</v>
      </c>
      <c r="G19" s="98">
        <f t="shared" si="5"/>
        <v>0</v>
      </c>
      <c r="H19" s="98">
        <f t="shared" si="5"/>
        <v>78.8</v>
      </c>
      <c r="I19" s="98">
        <f t="shared" si="5"/>
        <v>78.8</v>
      </c>
      <c r="J19" s="98">
        <f t="shared" si="5"/>
        <v>0</v>
      </c>
      <c r="K19" s="98">
        <f t="shared" si="5"/>
        <v>0</v>
      </c>
      <c r="L19" s="98">
        <f t="shared" si="5"/>
        <v>0</v>
      </c>
      <c r="M19" s="98">
        <f t="shared" si="5"/>
        <v>0</v>
      </c>
      <c r="N19" s="98">
        <f t="shared" si="5"/>
        <v>100</v>
      </c>
      <c r="O19" s="25">
        <f t="shared" si="5"/>
        <v>1</v>
      </c>
      <c r="P19" s="124" t="s">
        <v>37</v>
      </c>
      <c r="Q19" s="22">
        <f t="shared" si="4"/>
        <v>78.8</v>
      </c>
      <c r="R19" s="71">
        <f>E19</f>
        <v>78.8</v>
      </c>
      <c r="S19" s="72">
        <v>100</v>
      </c>
      <c r="T19" s="8"/>
    </row>
    <row r="20" spans="1:20" ht="45">
      <c r="A20" s="107"/>
      <c r="B20" s="94" t="s">
        <v>44</v>
      </c>
      <c r="C20" s="23">
        <v>2019</v>
      </c>
      <c r="D20" s="98">
        <f>H20</f>
        <v>78.8</v>
      </c>
      <c r="E20" s="21">
        <f>I20</f>
        <v>78.8</v>
      </c>
      <c r="F20" s="99">
        <v>0</v>
      </c>
      <c r="G20" s="99">
        <v>0</v>
      </c>
      <c r="H20" s="98">
        <v>78.8</v>
      </c>
      <c r="I20" s="21">
        <v>78.8</v>
      </c>
      <c r="J20" s="98">
        <v>0</v>
      </c>
      <c r="K20" s="21">
        <v>0</v>
      </c>
      <c r="L20" s="99">
        <v>0</v>
      </c>
      <c r="M20" s="99">
        <v>0</v>
      </c>
      <c r="N20" s="102">
        <v>100</v>
      </c>
      <c r="O20" s="100">
        <v>1</v>
      </c>
      <c r="P20" s="125"/>
      <c r="Q20" s="22">
        <f t="shared" si="4"/>
        <v>78.8</v>
      </c>
      <c r="R20" s="71">
        <f>E20</f>
        <v>78.8</v>
      </c>
      <c r="S20" s="72">
        <v>100</v>
      </c>
      <c r="T20" s="8"/>
    </row>
    <row r="21" spans="1:20" s="15" customFormat="1" ht="15.75" customHeight="1">
      <c r="A21" s="141" t="s">
        <v>20</v>
      </c>
      <c r="B21" s="118" t="s">
        <v>38</v>
      </c>
      <c r="C21" s="141">
        <v>2019</v>
      </c>
      <c r="D21" s="119">
        <f aca="true" t="shared" si="6" ref="D21:K21">D29+D32</f>
        <v>1025.2</v>
      </c>
      <c r="E21" s="146">
        <f t="shared" si="6"/>
        <v>862.3</v>
      </c>
      <c r="F21" s="146">
        <f t="shared" si="6"/>
        <v>0</v>
      </c>
      <c r="G21" s="146">
        <f t="shared" si="6"/>
        <v>0</v>
      </c>
      <c r="H21" s="119">
        <f>H29+H32</f>
        <v>136.1</v>
      </c>
      <c r="I21" s="146">
        <f t="shared" si="6"/>
        <v>136.1</v>
      </c>
      <c r="J21" s="146">
        <f>J29+J32</f>
        <v>889.0999999999999</v>
      </c>
      <c r="K21" s="146">
        <f t="shared" si="6"/>
        <v>726.2</v>
      </c>
      <c r="L21" s="146">
        <f>L29</f>
        <v>0</v>
      </c>
      <c r="M21" s="146">
        <f>M29</f>
        <v>0</v>
      </c>
      <c r="N21" s="141">
        <v>100</v>
      </c>
      <c r="O21" s="152">
        <f>E21/D21</f>
        <v>0.8411041747951619</v>
      </c>
      <c r="P21" s="141"/>
      <c r="Q21" s="149">
        <f>D21</f>
        <v>1025.2</v>
      </c>
      <c r="R21" s="149">
        <f>E21</f>
        <v>862.3</v>
      </c>
      <c r="S21" s="152">
        <f>R21/Q21</f>
        <v>0.8411041747951619</v>
      </c>
      <c r="T21" s="16"/>
    </row>
    <row r="22" spans="1:20" ht="15.75">
      <c r="A22" s="142"/>
      <c r="B22" s="118"/>
      <c r="C22" s="142"/>
      <c r="D22" s="119"/>
      <c r="E22" s="147"/>
      <c r="F22" s="147"/>
      <c r="G22" s="147"/>
      <c r="H22" s="119"/>
      <c r="I22" s="147"/>
      <c r="J22" s="147"/>
      <c r="K22" s="147"/>
      <c r="L22" s="147"/>
      <c r="M22" s="147"/>
      <c r="N22" s="142"/>
      <c r="O22" s="153"/>
      <c r="P22" s="142"/>
      <c r="Q22" s="150"/>
      <c r="R22" s="150"/>
      <c r="S22" s="153"/>
      <c r="T22" s="8"/>
    </row>
    <row r="23" spans="1:20" ht="15.75">
      <c r="A23" s="142"/>
      <c r="B23" s="118"/>
      <c r="C23" s="142"/>
      <c r="D23" s="119"/>
      <c r="E23" s="147"/>
      <c r="F23" s="147"/>
      <c r="G23" s="147"/>
      <c r="H23" s="119"/>
      <c r="I23" s="147"/>
      <c r="J23" s="147"/>
      <c r="K23" s="147"/>
      <c r="L23" s="147"/>
      <c r="M23" s="147"/>
      <c r="N23" s="142"/>
      <c r="O23" s="153"/>
      <c r="P23" s="142"/>
      <c r="Q23" s="150"/>
      <c r="R23" s="150"/>
      <c r="S23" s="153"/>
      <c r="T23" s="8"/>
    </row>
    <row r="24" spans="1:20" ht="15.75">
      <c r="A24" s="142"/>
      <c r="B24" s="118"/>
      <c r="C24" s="142"/>
      <c r="D24" s="119"/>
      <c r="E24" s="147"/>
      <c r="F24" s="147"/>
      <c r="G24" s="147"/>
      <c r="H24" s="119"/>
      <c r="I24" s="147"/>
      <c r="J24" s="147"/>
      <c r="K24" s="147"/>
      <c r="L24" s="147"/>
      <c r="M24" s="147"/>
      <c r="N24" s="142"/>
      <c r="O24" s="153"/>
      <c r="P24" s="142"/>
      <c r="Q24" s="150"/>
      <c r="R24" s="150"/>
      <c r="S24" s="153"/>
      <c r="T24" s="8"/>
    </row>
    <row r="25" spans="1:20" s="10" customFormat="1" ht="1.5" customHeight="1">
      <c r="A25" s="142"/>
      <c r="B25" s="118"/>
      <c r="C25" s="142"/>
      <c r="D25" s="119"/>
      <c r="E25" s="147"/>
      <c r="F25" s="147"/>
      <c r="G25" s="147"/>
      <c r="H25" s="119"/>
      <c r="I25" s="147"/>
      <c r="J25" s="147"/>
      <c r="K25" s="147"/>
      <c r="L25" s="147"/>
      <c r="M25" s="147"/>
      <c r="N25" s="142"/>
      <c r="O25" s="153"/>
      <c r="P25" s="142"/>
      <c r="Q25" s="150"/>
      <c r="R25" s="150"/>
      <c r="S25" s="153"/>
      <c r="T25" s="9"/>
    </row>
    <row r="26" spans="1:20" ht="15.75" customHeight="1" hidden="1">
      <c r="A26" s="142"/>
      <c r="B26" s="118"/>
      <c r="C26" s="142"/>
      <c r="D26" s="119"/>
      <c r="E26" s="147"/>
      <c r="F26" s="147"/>
      <c r="G26" s="147"/>
      <c r="H26" s="119"/>
      <c r="I26" s="147"/>
      <c r="J26" s="147"/>
      <c r="K26" s="147"/>
      <c r="L26" s="147"/>
      <c r="M26" s="147"/>
      <c r="N26" s="142"/>
      <c r="O26" s="153"/>
      <c r="P26" s="142"/>
      <c r="Q26" s="150"/>
      <c r="R26" s="150"/>
      <c r="S26" s="153"/>
      <c r="T26" s="8"/>
    </row>
    <row r="27" spans="1:20" ht="15.75" customHeight="1" hidden="1">
      <c r="A27" s="142"/>
      <c r="B27" s="118"/>
      <c r="C27" s="142"/>
      <c r="D27" s="119"/>
      <c r="E27" s="147"/>
      <c r="F27" s="147"/>
      <c r="G27" s="147"/>
      <c r="H27" s="119"/>
      <c r="I27" s="147"/>
      <c r="J27" s="147"/>
      <c r="K27" s="147"/>
      <c r="L27" s="147"/>
      <c r="M27" s="147"/>
      <c r="N27" s="142"/>
      <c r="O27" s="153"/>
      <c r="P27" s="142"/>
      <c r="Q27" s="150"/>
      <c r="R27" s="150"/>
      <c r="S27" s="153"/>
      <c r="T27" s="8"/>
    </row>
    <row r="28" spans="1:20" ht="15.75">
      <c r="A28" s="143"/>
      <c r="B28" s="118"/>
      <c r="C28" s="143"/>
      <c r="D28" s="119"/>
      <c r="E28" s="148"/>
      <c r="F28" s="148"/>
      <c r="G28" s="148"/>
      <c r="H28" s="119"/>
      <c r="I28" s="148"/>
      <c r="J28" s="148"/>
      <c r="K28" s="148"/>
      <c r="L28" s="148"/>
      <c r="M28" s="148"/>
      <c r="N28" s="143"/>
      <c r="O28" s="154"/>
      <c r="P28" s="143"/>
      <c r="Q28" s="151"/>
      <c r="R28" s="151"/>
      <c r="S28" s="154"/>
      <c r="T28" s="8"/>
    </row>
    <row r="29" spans="1:20" ht="15.75" customHeight="1">
      <c r="A29" s="122" t="s">
        <v>48</v>
      </c>
      <c r="B29" s="108" t="s">
        <v>23</v>
      </c>
      <c r="C29" s="117">
        <v>2019</v>
      </c>
      <c r="D29" s="113">
        <f>H29+J29</f>
        <v>619</v>
      </c>
      <c r="E29" s="113">
        <f>I29+K29</f>
        <v>611.4</v>
      </c>
      <c r="F29" s="113">
        <f aca="true" t="shared" si="7" ref="F29:M29">F31</f>
        <v>0</v>
      </c>
      <c r="G29" s="113">
        <f t="shared" si="7"/>
        <v>0</v>
      </c>
      <c r="H29" s="112">
        <f t="shared" si="7"/>
        <v>136.1</v>
      </c>
      <c r="I29" s="112">
        <f t="shared" si="7"/>
        <v>136.1</v>
      </c>
      <c r="J29" s="112">
        <f>J31</f>
        <v>482.9</v>
      </c>
      <c r="K29" s="112">
        <f>K31</f>
        <v>475.3</v>
      </c>
      <c r="L29" s="113">
        <f t="shared" si="7"/>
        <v>0</v>
      </c>
      <c r="M29" s="113">
        <f t="shared" si="7"/>
        <v>0</v>
      </c>
      <c r="N29" s="114">
        <v>100</v>
      </c>
      <c r="O29" s="115">
        <f>E29/D29</f>
        <v>0.9877221324717286</v>
      </c>
      <c r="P29" s="108" t="s">
        <v>42</v>
      </c>
      <c r="Q29" s="109">
        <f>D29</f>
        <v>619</v>
      </c>
      <c r="R29" s="109">
        <f>E29</f>
        <v>611.4</v>
      </c>
      <c r="S29" s="111">
        <f>R29/Q29</f>
        <v>0.9877221324717286</v>
      </c>
      <c r="T29" s="13"/>
    </row>
    <row r="30" spans="1:20" ht="32.25" customHeight="1">
      <c r="A30" s="122"/>
      <c r="B30" s="108"/>
      <c r="C30" s="117"/>
      <c r="D30" s="113"/>
      <c r="E30" s="113"/>
      <c r="F30" s="113"/>
      <c r="G30" s="113"/>
      <c r="H30" s="112"/>
      <c r="I30" s="112"/>
      <c r="J30" s="112"/>
      <c r="K30" s="112"/>
      <c r="L30" s="113"/>
      <c r="M30" s="113"/>
      <c r="N30" s="114"/>
      <c r="O30" s="115" t="e">
        <f>E30/D30*100</f>
        <v>#DIV/0!</v>
      </c>
      <c r="P30" s="108"/>
      <c r="Q30" s="110"/>
      <c r="R30" s="110"/>
      <c r="S30" s="111"/>
      <c r="T30" s="8"/>
    </row>
    <row r="31" spans="1:20" ht="45">
      <c r="A31" s="44"/>
      <c r="B31" s="49" t="s">
        <v>39</v>
      </c>
      <c r="C31" s="75">
        <v>2019</v>
      </c>
      <c r="D31" s="17">
        <f>H31+J31</f>
        <v>619</v>
      </c>
      <c r="E31" s="17">
        <f>I31+K31</f>
        <v>611.4</v>
      </c>
      <c r="F31" s="17">
        <v>0</v>
      </c>
      <c r="G31" s="17">
        <v>0</v>
      </c>
      <c r="H31" s="17">
        <v>136.1</v>
      </c>
      <c r="I31" s="17">
        <v>136.1</v>
      </c>
      <c r="J31" s="17">
        <v>482.9</v>
      </c>
      <c r="K31" s="17">
        <v>475.3</v>
      </c>
      <c r="L31" s="17">
        <v>0</v>
      </c>
      <c r="M31" s="17">
        <v>0</v>
      </c>
      <c r="N31" s="17">
        <v>100</v>
      </c>
      <c r="O31" s="34">
        <f>E31/D31</f>
        <v>0.9877221324717286</v>
      </c>
      <c r="P31" s="70"/>
      <c r="Q31" s="22">
        <f aca="true" t="shared" si="8" ref="Q31:R35">D31</f>
        <v>619</v>
      </c>
      <c r="R31" s="22">
        <f t="shared" si="8"/>
        <v>611.4</v>
      </c>
      <c r="S31" s="25">
        <f>R31/Q31</f>
        <v>0.9877221324717286</v>
      </c>
      <c r="T31" s="8"/>
    </row>
    <row r="32" spans="1:20" ht="172.5" customHeight="1">
      <c r="A32" s="107" t="s">
        <v>49</v>
      </c>
      <c r="B32" s="94" t="s">
        <v>40</v>
      </c>
      <c r="C32" s="75">
        <v>2019</v>
      </c>
      <c r="D32" s="98">
        <f>D33</f>
        <v>406.2</v>
      </c>
      <c r="E32" s="98">
        <f aca="true" t="shared" si="9" ref="E32:N32">E33</f>
        <v>250.9</v>
      </c>
      <c r="F32" s="98">
        <f t="shared" si="9"/>
        <v>0</v>
      </c>
      <c r="G32" s="98">
        <f t="shared" si="9"/>
        <v>0</v>
      </c>
      <c r="H32" s="98">
        <v>0</v>
      </c>
      <c r="I32" s="98">
        <v>0</v>
      </c>
      <c r="J32" s="98">
        <f t="shared" si="9"/>
        <v>406.2</v>
      </c>
      <c r="K32" s="98">
        <v>250.9</v>
      </c>
      <c r="L32" s="98">
        <f t="shared" si="9"/>
        <v>0</v>
      </c>
      <c r="M32" s="98">
        <f t="shared" si="9"/>
        <v>0</v>
      </c>
      <c r="N32" s="98">
        <f t="shared" si="9"/>
        <v>0</v>
      </c>
      <c r="O32" s="34">
        <f>E32/D32</f>
        <v>0.6176760216642049</v>
      </c>
      <c r="P32" s="53" t="s">
        <v>43</v>
      </c>
      <c r="Q32" s="71">
        <f t="shared" si="8"/>
        <v>406.2</v>
      </c>
      <c r="R32" s="71">
        <f t="shared" si="8"/>
        <v>250.9</v>
      </c>
      <c r="S32" s="73">
        <f>R32/Q32</f>
        <v>0.6176760216642049</v>
      </c>
      <c r="T32" s="8"/>
    </row>
    <row r="33" spans="1:20" ht="45">
      <c r="A33" s="107"/>
      <c r="B33" s="94" t="s">
        <v>41</v>
      </c>
      <c r="C33" s="102">
        <v>2019</v>
      </c>
      <c r="D33" s="98">
        <f>H33+J33</f>
        <v>406.2</v>
      </c>
      <c r="E33" s="98">
        <f>I33+K33</f>
        <v>250.9</v>
      </c>
      <c r="F33" s="99">
        <v>0</v>
      </c>
      <c r="G33" s="99">
        <v>0</v>
      </c>
      <c r="H33" s="98">
        <f>H32</f>
        <v>0</v>
      </c>
      <c r="I33" s="21">
        <f>I32</f>
        <v>0</v>
      </c>
      <c r="J33" s="98">
        <v>406.2</v>
      </c>
      <c r="K33" s="21">
        <v>250.9</v>
      </c>
      <c r="L33" s="99">
        <v>0</v>
      </c>
      <c r="M33" s="99">
        <v>0</v>
      </c>
      <c r="N33" s="102">
        <v>0</v>
      </c>
      <c r="O33" s="34">
        <f>E33/D33</f>
        <v>0.6176760216642049</v>
      </c>
      <c r="P33" s="53"/>
      <c r="Q33" s="71">
        <f t="shared" si="8"/>
        <v>406.2</v>
      </c>
      <c r="R33" s="71">
        <f t="shared" si="8"/>
        <v>250.9</v>
      </c>
      <c r="S33" s="73">
        <f>R33/Q33</f>
        <v>0.6176760216642049</v>
      </c>
      <c r="T33" s="8"/>
    </row>
    <row r="34" spans="1:20" s="15" customFormat="1" ht="105">
      <c r="A34" s="105">
        <v>3</v>
      </c>
      <c r="B34" s="103" t="s">
        <v>50</v>
      </c>
      <c r="C34" s="105">
        <v>2019</v>
      </c>
      <c r="D34" s="104">
        <f aca="true" t="shared" si="10" ref="D34:M34">D35+D38</f>
        <v>1153.9</v>
      </c>
      <c r="E34" s="104">
        <f t="shared" si="10"/>
        <v>1145.1</v>
      </c>
      <c r="F34" s="104">
        <f t="shared" si="10"/>
        <v>0</v>
      </c>
      <c r="G34" s="104">
        <f t="shared" si="10"/>
        <v>0</v>
      </c>
      <c r="H34" s="104">
        <f t="shared" si="10"/>
        <v>0</v>
      </c>
      <c r="I34" s="104">
        <f t="shared" si="10"/>
        <v>0</v>
      </c>
      <c r="J34" s="104">
        <f t="shared" si="10"/>
        <v>1153.9</v>
      </c>
      <c r="K34" s="104">
        <f t="shared" si="10"/>
        <v>1145.1</v>
      </c>
      <c r="L34" s="104">
        <f t="shared" si="10"/>
        <v>0</v>
      </c>
      <c r="M34" s="104">
        <f t="shared" si="10"/>
        <v>0</v>
      </c>
      <c r="N34" s="31">
        <v>100</v>
      </c>
      <c r="O34" s="106">
        <f>E34/D34</f>
        <v>0.9923736892278359</v>
      </c>
      <c r="P34" s="74"/>
      <c r="Q34" s="37">
        <f t="shared" si="8"/>
        <v>1153.9</v>
      </c>
      <c r="R34" s="37">
        <f t="shared" si="8"/>
        <v>1145.1</v>
      </c>
      <c r="S34" s="39">
        <f>R34/Q34</f>
        <v>0.9923736892278359</v>
      </c>
      <c r="T34" s="14"/>
    </row>
    <row r="35" spans="1:20" ht="15.75" customHeight="1">
      <c r="A35" s="116" t="s">
        <v>57</v>
      </c>
      <c r="B35" s="108" t="s">
        <v>51</v>
      </c>
      <c r="C35" s="117">
        <v>2019</v>
      </c>
      <c r="D35" s="113">
        <f>H35+J35</f>
        <v>163</v>
      </c>
      <c r="E35" s="113">
        <f>I35+K35</f>
        <v>163</v>
      </c>
      <c r="F35" s="113">
        <f aca="true" t="shared" si="11" ref="F35:M35">F37</f>
        <v>0</v>
      </c>
      <c r="G35" s="113">
        <f t="shared" si="11"/>
        <v>0</v>
      </c>
      <c r="H35" s="112">
        <f t="shared" si="11"/>
        <v>0</v>
      </c>
      <c r="I35" s="112">
        <f t="shared" si="11"/>
        <v>0</v>
      </c>
      <c r="J35" s="112">
        <f t="shared" si="11"/>
        <v>163</v>
      </c>
      <c r="K35" s="112">
        <f t="shared" si="11"/>
        <v>163</v>
      </c>
      <c r="L35" s="113">
        <f t="shared" si="11"/>
        <v>0</v>
      </c>
      <c r="M35" s="113">
        <f t="shared" si="11"/>
        <v>0</v>
      </c>
      <c r="N35" s="114">
        <v>100</v>
      </c>
      <c r="O35" s="115">
        <f>E35/D35</f>
        <v>1</v>
      </c>
      <c r="P35" s="108" t="s">
        <v>56</v>
      </c>
      <c r="Q35" s="109">
        <f t="shared" si="8"/>
        <v>163</v>
      </c>
      <c r="R35" s="109">
        <f t="shared" si="8"/>
        <v>163</v>
      </c>
      <c r="S35" s="111">
        <f>R35/Q35</f>
        <v>1</v>
      </c>
      <c r="T35" s="13"/>
    </row>
    <row r="36" spans="1:20" ht="53.25" customHeight="1">
      <c r="A36" s="116"/>
      <c r="B36" s="108"/>
      <c r="C36" s="117"/>
      <c r="D36" s="113"/>
      <c r="E36" s="113"/>
      <c r="F36" s="113"/>
      <c r="G36" s="113"/>
      <c r="H36" s="112"/>
      <c r="I36" s="112"/>
      <c r="J36" s="112"/>
      <c r="K36" s="112"/>
      <c r="L36" s="113"/>
      <c r="M36" s="113"/>
      <c r="N36" s="114"/>
      <c r="O36" s="115" t="e">
        <f>E36/D36*100</f>
        <v>#DIV/0!</v>
      </c>
      <c r="P36" s="108"/>
      <c r="Q36" s="110"/>
      <c r="R36" s="110"/>
      <c r="S36" s="111"/>
      <c r="T36" s="8"/>
    </row>
    <row r="37" spans="1:20" ht="60">
      <c r="A37" s="51"/>
      <c r="B37" s="49" t="s">
        <v>52</v>
      </c>
      <c r="C37" s="75">
        <v>2019</v>
      </c>
      <c r="D37" s="17">
        <f aca="true" t="shared" si="12" ref="D37:E39">H37+J37</f>
        <v>163</v>
      </c>
      <c r="E37" s="17">
        <f t="shared" si="12"/>
        <v>163</v>
      </c>
      <c r="F37" s="17">
        <v>0</v>
      </c>
      <c r="G37" s="17">
        <v>0</v>
      </c>
      <c r="H37" s="17">
        <v>0</v>
      </c>
      <c r="I37" s="17">
        <v>0</v>
      </c>
      <c r="J37" s="17">
        <v>163</v>
      </c>
      <c r="K37" s="17">
        <v>163</v>
      </c>
      <c r="L37" s="17">
        <v>0</v>
      </c>
      <c r="M37" s="17">
        <v>0</v>
      </c>
      <c r="N37" s="17">
        <v>0</v>
      </c>
      <c r="O37" s="34">
        <v>0</v>
      </c>
      <c r="P37" s="70"/>
      <c r="Q37" s="22">
        <f aca="true" t="shared" si="13" ref="Q37:R39">D37</f>
        <v>163</v>
      </c>
      <c r="R37" s="22">
        <f t="shared" si="13"/>
        <v>163</v>
      </c>
      <c r="S37" s="25">
        <f>R37/Q37</f>
        <v>1</v>
      </c>
      <c r="T37" s="8"/>
    </row>
    <row r="38" spans="1:20" ht="330">
      <c r="A38" s="101" t="s">
        <v>58</v>
      </c>
      <c r="B38" s="92" t="s">
        <v>53</v>
      </c>
      <c r="C38" s="75">
        <v>2019</v>
      </c>
      <c r="D38" s="98">
        <f t="shared" si="12"/>
        <v>990.9</v>
      </c>
      <c r="E38" s="98">
        <f>I38+K38</f>
        <v>982.1</v>
      </c>
      <c r="F38" s="98">
        <f aca="true" t="shared" si="14" ref="F38:O38">F39</f>
        <v>0</v>
      </c>
      <c r="G38" s="98">
        <f t="shared" si="14"/>
        <v>0</v>
      </c>
      <c r="H38" s="98">
        <f t="shared" si="14"/>
        <v>0</v>
      </c>
      <c r="I38" s="98">
        <f t="shared" si="14"/>
        <v>0</v>
      </c>
      <c r="J38" s="98">
        <f t="shared" si="14"/>
        <v>990.9</v>
      </c>
      <c r="K38" s="98">
        <f t="shared" si="14"/>
        <v>982.1</v>
      </c>
      <c r="L38" s="98">
        <f t="shared" si="14"/>
        <v>0</v>
      </c>
      <c r="M38" s="98">
        <f t="shared" si="14"/>
        <v>0</v>
      </c>
      <c r="N38" s="98">
        <f t="shared" si="14"/>
        <v>100</v>
      </c>
      <c r="O38" s="25">
        <f t="shared" si="14"/>
        <v>0.9911191845796751</v>
      </c>
      <c r="P38" s="53" t="s">
        <v>55</v>
      </c>
      <c r="Q38" s="76">
        <f t="shared" si="13"/>
        <v>990.9</v>
      </c>
      <c r="R38" s="76">
        <f t="shared" si="13"/>
        <v>982.1</v>
      </c>
      <c r="S38" s="77">
        <f>R38/Q38</f>
        <v>0.9911191845796751</v>
      </c>
      <c r="T38" s="8"/>
    </row>
    <row r="39" spans="1:20" ht="60">
      <c r="A39" s="101"/>
      <c r="B39" s="94" t="s">
        <v>54</v>
      </c>
      <c r="C39" s="102">
        <v>2018</v>
      </c>
      <c r="D39" s="98">
        <f t="shared" si="12"/>
        <v>990.9</v>
      </c>
      <c r="E39" s="21">
        <f>I39+K39</f>
        <v>982.1</v>
      </c>
      <c r="F39" s="99">
        <v>0</v>
      </c>
      <c r="G39" s="99">
        <f>F39</f>
        <v>0</v>
      </c>
      <c r="H39" s="98">
        <v>0</v>
      </c>
      <c r="I39" s="21">
        <v>0</v>
      </c>
      <c r="J39" s="98">
        <v>990.9</v>
      </c>
      <c r="K39" s="21">
        <v>982.1</v>
      </c>
      <c r="L39" s="99">
        <v>0</v>
      </c>
      <c r="M39" s="99">
        <v>0</v>
      </c>
      <c r="N39" s="102">
        <v>100</v>
      </c>
      <c r="O39" s="100">
        <f>E39/D39</f>
        <v>0.9911191845796751</v>
      </c>
      <c r="P39" s="53"/>
      <c r="Q39" s="76">
        <f t="shared" si="13"/>
        <v>990.9</v>
      </c>
      <c r="R39" s="76">
        <f t="shared" si="13"/>
        <v>982.1</v>
      </c>
      <c r="S39" s="77">
        <f>R39/Q39</f>
        <v>0.9911191845796751</v>
      </c>
      <c r="T39" s="8"/>
    </row>
    <row r="40" spans="1:20" ht="90">
      <c r="A40" s="89" t="s">
        <v>65</v>
      </c>
      <c r="B40" s="103" t="s">
        <v>66</v>
      </c>
      <c r="C40" s="105">
        <v>2019</v>
      </c>
      <c r="D40" s="104">
        <v>0</v>
      </c>
      <c r="E40" s="90">
        <v>0</v>
      </c>
      <c r="F40" s="104">
        <v>0</v>
      </c>
      <c r="G40" s="104">
        <v>0</v>
      </c>
      <c r="H40" s="104">
        <v>0</v>
      </c>
      <c r="I40" s="90">
        <v>0</v>
      </c>
      <c r="J40" s="104">
        <v>0</v>
      </c>
      <c r="K40" s="90">
        <v>0</v>
      </c>
      <c r="L40" s="104">
        <v>0</v>
      </c>
      <c r="M40" s="104">
        <v>0</v>
      </c>
      <c r="N40" s="105">
        <v>0</v>
      </c>
      <c r="O40" s="106" t="e">
        <f>E40/D40</f>
        <v>#DIV/0!</v>
      </c>
      <c r="P40" s="78"/>
      <c r="Q40" s="37">
        <f>D40</f>
        <v>0</v>
      </c>
      <c r="R40" s="37">
        <f>E40</f>
        <v>0</v>
      </c>
      <c r="S40" s="39" t="e">
        <f>R40/Q40</f>
        <v>#DIV/0!</v>
      </c>
      <c r="T40" s="8"/>
    </row>
    <row r="41" spans="1:20" ht="315" customHeight="1">
      <c r="A41" s="101"/>
      <c r="B41" s="93" t="s">
        <v>67</v>
      </c>
      <c r="C41" s="102">
        <v>2019</v>
      </c>
      <c r="D41" s="98">
        <v>0</v>
      </c>
      <c r="E41" s="21">
        <v>0</v>
      </c>
      <c r="F41" s="99">
        <v>0</v>
      </c>
      <c r="G41" s="99">
        <v>0</v>
      </c>
      <c r="H41" s="98">
        <v>0</v>
      </c>
      <c r="I41" s="21">
        <v>0</v>
      </c>
      <c r="J41" s="98">
        <v>0</v>
      </c>
      <c r="K41" s="21">
        <v>0</v>
      </c>
      <c r="L41" s="99">
        <v>0</v>
      </c>
      <c r="M41" s="99">
        <v>0</v>
      </c>
      <c r="N41" s="102">
        <v>0</v>
      </c>
      <c r="O41" s="100" t="e">
        <f>E41/D41</f>
        <v>#DIV/0!</v>
      </c>
      <c r="P41" s="53" t="s">
        <v>69</v>
      </c>
      <c r="Q41" s="76">
        <v>0</v>
      </c>
      <c r="R41" s="76">
        <v>0</v>
      </c>
      <c r="S41" s="77">
        <v>0</v>
      </c>
      <c r="T41" s="8"/>
    </row>
    <row r="42" spans="1:20" ht="150">
      <c r="A42" s="89" t="s">
        <v>68</v>
      </c>
      <c r="B42" s="91" t="s">
        <v>70</v>
      </c>
      <c r="C42" s="105"/>
      <c r="D42" s="104"/>
      <c r="E42" s="90"/>
      <c r="F42" s="104"/>
      <c r="G42" s="104"/>
      <c r="H42" s="104"/>
      <c r="I42" s="90"/>
      <c r="J42" s="104"/>
      <c r="K42" s="90"/>
      <c r="L42" s="104"/>
      <c r="M42" s="104"/>
      <c r="N42" s="105"/>
      <c r="O42" s="106" t="e">
        <f>E42/D42</f>
        <v>#DIV/0!</v>
      </c>
      <c r="P42" s="78"/>
      <c r="Q42" s="37"/>
      <c r="R42" s="37"/>
      <c r="S42" s="39"/>
      <c r="T42" s="8"/>
    </row>
    <row r="43" spans="1:20" ht="225" customHeight="1">
      <c r="A43" s="101"/>
      <c r="B43" s="49" t="s">
        <v>72</v>
      </c>
      <c r="C43" s="102">
        <v>2019</v>
      </c>
      <c r="D43" s="98">
        <v>0</v>
      </c>
      <c r="E43" s="21">
        <v>0</v>
      </c>
      <c r="F43" s="99">
        <v>0</v>
      </c>
      <c r="G43" s="99">
        <v>0</v>
      </c>
      <c r="H43" s="98">
        <v>0</v>
      </c>
      <c r="I43" s="21">
        <v>0</v>
      </c>
      <c r="J43" s="98">
        <v>0</v>
      </c>
      <c r="K43" s="21">
        <v>0</v>
      </c>
      <c r="L43" s="99">
        <v>0</v>
      </c>
      <c r="M43" s="99">
        <v>0</v>
      </c>
      <c r="N43" s="102">
        <v>0</v>
      </c>
      <c r="O43" s="100" t="e">
        <f>E43/D43</f>
        <v>#DIV/0!</v>
      </c>
      <c r="P43" s="53" t="s">
        <v>71</v>
      </c>
      <c r="Q43" s="76">
        <v>0</v>
      </c>
      <c r="R43" s="76">
        <v>0</v>
      </c>
      <c r="S43" s="77">
        <v>0</v>
      </c>
      <c r="T43" s="8"/>
    </row>
    <row r="44" spans="1:20" ht="15.75">
      <c r="A44" s="79"/>
      <c r="B44" s="80"/>
      <c r="C44" s="81"/>
      <c r="D44" s="82"/>
      <c r="E44" s="83"/>
      <c r="F44" s="84"/>
      <c r="G44" s="84"/>
      <c r="H44" s="82"/>
      <c r="I44" s="83"/>
      <c r="J44" s="82"/>
      <c r="K44" s="83"/>
      <c r="L44" s="84"/>
      <c r="M44" s="84"/>
      <c r="N44" s="81"/>
      <c r="O44" s="85"/>
      <c r="P44" s="86"/>
      <c r="Q44" s="87"/>
      <c r="R44" s="87"/>
      <c r="S44" s="88"/>
      <c r="T44" s="8"/>
    </row>
    <row r="45" spans="1:20" ht="15.75">
      <c r="A45" s="79"/>
      <c r="B45" s="80"/>
      <c r="C45" s="81"/>
      <c r="D45" s="82"/>
      <c r="E45" s="83"/>
      <c r="F45" s="84"/>
      <c r="G45" s="84"/>
      <c r="H45" s="82"/>
      <c r="I45" s="83"/>
      <c r="J45" s="82"/>
      <c r="K45" s="83"/>
      <c r="L45" s="84"/>
      <c r="M45" s="84"/>
      <c r="N45" s="81"/>
      <c r="O45" s="85"/>
      <c r="P45" s="86"/>
      <c r="Q45" s="87"/>
      <c r="R45" s="87"/>
      <c r="S45" s="88"/>
      <c r="T45" s="8"/>
    </row>
    <row r="46" spans="1:20" ht="15.75">
      <c r="A46" s="79"/>
      <c r="B46" s="80"/>
      <c r="C46" s="81"/>
      <c r="D46" s="82"/>
      <c r="E46" s="83"/>
      <c r="F46" s="84"/>
      <c r="G46" s="84"/>
      <c r="H46" s="82"/>
      <c r="I46" s="83"/>
      <c r="J46" s="82"/>
      <c r="K46" s="83"/>
      <c r="L46" s="84"/>
      <c r="M46" s="84"/>
      <c r="N46" s="81"/>
      <c r="O46" s="85"/>
      <c r="P46" s="86"/>
      <c r="Q46" s="87"/>
      <c r="R46" s="87"/>
      <c r="S46" s="88"/>
      <c r="T46" s="8"/>
    </row>
    <row r="47" spans="1:20" ht="15.75">
      <c r="A47" s="79"/>
      <c r="B47" s="80"/>
      <c r="C47" s="81"/>
      <c r="D47" s="82"/>
      <c r="E47" s="83"/>
      <c r="F47" s="84"/>
      <c r="G47" s="84"/>
      <c r="H47" s="82"/>
      <c r="I47" s="83"/>
      <c r="J47" s="82"/>
      <c r="K47" s="83"/>
      <c r="L47" s="84"/>
      <c r="M47" s="84"/>
      <c r="N47" s="81"/>
      <c r="O47" s="85"/>
      <c r="P47" s="86"/>
      <c r="Q47" s="87"/>
      <c r="R47" s="87"/>
      <c r="S47" s="88"/>
      <c r="T47" s="8"/>
    </row>
    <row r="48" spans="1:20" ht="15.75">
      <c r="A48" s="79"/>
      <c r="B48" s="80"/>
      <c r="C48" s="81"/>
      <c r="D48" s="82"/>
      <c r="E48" s="83"/>
      <c r="F48" s="84"/>
      <c r="G48" s="84"/>
      <c r="H48" s="82"/>
      <c r="I48" s="83"/>
      <c r="J48" s="82"/>
      <c r="K48" s="83"/>
      <c r="L48" s="84"/>
      <c r="M48" s="84"/>
      <c r="N48" s="81"/>
      <c r="O48" s="85"/>
      <c r="P48" s="86"/>
      <c r="Q48" s="87"/>
      <c r="R48" s="87"/>
      <c r="S48" s="88"/>
      <c r="T48" s="8"/>
    </row>
  </sheetData>
  <sheetProtection selectLockedCells="1" selectUnlockedCells="1"/>
  <mergeCells count="93">
    <mergeCell ref="Q21:Q28"/>
    <mergeCell ref="R21:R28"/>
    <mergeCell ref="S21:S28"/>
    <mergeCell ref="A21:A28"/>
    <mergeCell ref="E21:E28"/>
    <mergeCell ref="F21:F28"/>
    <mergeCell ref="G21:G28"/>
    <mergeCell ref="I21:I28"/>
    <mergeCell ref="J21:J28"/>
    <mergeCell ref="O21:O28"/>
    <mergeCell ref="P35:P36"/>
    <mergeCell ref="Q35:Q36"/>
    <mergeCell ref="R35:R36"/>
    <mergeCell ref="S35:S36"/>
    <mergeCell ref="P10:P11"/>
    <mergeCell ref="C21:C28"/>
    <mergeCell ref="K21:K28"/>
    <mergeCell ref="L21:L28"/>
    <mergeCell ref="M21:M28"/>
    <mergeCell ref="N21:N28"/>
    <mergeCell ref="J35:J36"/>
    <mergeCell ref="K35:K36"/>
    <mergeCell ref="L35:L36"/>
    <mergeCell ref="M35:M36"/>
    <mergeCell ref="N35:N36"/>
    <mergeCell ref="O35:O36"/>
    <mergeCell ref="S29:S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P19:P20"/>
    <mergeCell ref="B21:B28"/>
    <mergeCell ref="D21:D28"/>
    <mergeCell ref="H21:H28"/>
    <mergeCell ref="M10:M11"/>
    <mergeCell ref="N10:N11"/>
    <mergeCell ref="O10:O11"/>
    <mergeCell ref="P21:P28"/>
    <mergeCell ref="Q10:Q11"/>
    <mergeCell ref="R10:R11"/>
    <mergeCell ref="S10:S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D4:E5"/>
    <mergeCell ref="F4:M4"/>
    <mergeCell ref="F5:G5"/>
    <mergeCell ref="H5:I5"/>
    <mergeCell ref="J5:K5"/>
    <mergeCell ref="L5:M5"/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2" max="18" man="1"/>
    <brk id="49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="70" zoomScaleSheetLayoutView="70" zoomScalePageLayoutView="0" workbookViewId="0" topLeftCell="A14">
      <selection activeCell="R9" sqref="R9"/>
    </sheetView>
  </sheetViews>
  <sheetFormatPr defaultColWidth="9.140625" defaultRowHeight="15"/>
  <cols>
    <col min="1" max="1" width="7.57421875" style="0" customWidth="1"/>
    <col min="2" max="2" width="31.57421875" style="0" customWidth="1"/>
    <col min="3" max="3" width="7.421875" style="10" customWidth="1"/>
    <col min="4" max="4" width="11.00390625" style="0" customWidth="1"/>
    <col min="5" max="5" width="10.57421875" style="0" customWidth="1"/>
    <col min="6" max="6" width="9.28125" style="0" customWidth="1"/>
    <col min="7" max="8" width="9.57421875" style="0" customWidth="1"/>
    <col min="9" max="9" width="9.421875" style="0" customWidth="1"/>
    <col min="10" max="10" width="10.7109375" style="0" customWidth="1"/>
    <col min="11" max="11" width="10.8515625" style="0" customWidth="1"/>
    <col min="12" max="12" width="5.140625" style="0" customWidth="1"/>
    <col min="13" max="13" width="6.00390625" style="0" customWidth="1"/>
    <col min="14" max="14" width="9.28125" style="0" customWidth="1"/>
    <col min="15" max="15" width="10.140625" style="0" customWidth="1"/>
    <col min="16" max="16" width="29.00390625" style="10" customWidth="1"/>
    <col min="17" max="17" width="10.00390625" style="0" customWidth="1"/>
    <col min="18" max="18" width="10.28125" style="0" customWidth="1"/>
    <col min="19" max="19" width="10.421875" style="0" customWidth="1"/>
    <col min="20" max="20" width="19.140625" style="0" customWidth="1"/>
  </cols>
  <sheetData>
    <row r="1" spans="1:19" ht="46.5" customHeight="1">
      <c r="A1" s="129" t="s">
        <v>73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3" customHeight="1">
      <c r="A2" s="1"/>
      <c r="B2" s="1"/>
      <c r="C2" s="3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4"/>
      <c r="S2" s="3"/>
    </row>
    <row r="3" spans="1:20" ht="15" customHeight="1">
      <c r="A3" s="130" t="s">
        <v>0</v>
      </c>
      <c r="B3" s="131" t="s">
        <v>15</v>
      </c>
      <c r="C3" s="132" t="s">
        <v>12</v>
      </c>
      <c r="D3" s="126" t="s">
        <v>1</v>
      </c>
      <c r="E3" s="127"/>
      <c r="F3" s="127"/>
      <c r="G3" s="127"/>
      <c r="H3" s="127"/>
      <c r="I3" s="127"/>
      <c r="J3" s="127"/>
      <c r="K3" s="127"/>
      <c r="L3" s="127"/>
      <c r="M3" s="127"/>
      <c r="N3" s="135" t="s">
        <v>16</v>
      </c>
      <c r="O3" s="136"/>
      <c r="P3" s="127" t="s">
        <v>13</v>
      </c>
      <c r="Q3" s="127" t="s">
        <v>17</v>
      </c>
      <c r="R3" s="127" t="s">
        <v>18</v>
      </c>
      <c r="S3" s="127" t="s">
        <v>14</v>
      </c>
      <c r="T3" s="6"/>
    </row>
    <row r="4" spans="1:20" ht="15" customHeight="1">
      <c r="A4" s="130"/>
      <c r="B4" s="131"/>
      <c r="C4" s="133"/>
      <c r="D4" s="126" t="s">
        <v>2</v>
      </c>
      <c r="E4" s="127"/>
      <c r="F4" s="127" t="s">
        <v>3</v>
      </c>
      <c r="G4" s="127"/>
      <c r="H4" s="127"/>
      <c r="I4" s="127"/>
      <c r="J4" s="127"/>
      <c r="K4" s="127"/>
      <c r="L4" s="127"/>
      <c r="M4" s="127"/>
      <c r="N4" s="137"/>
      <c r="O4" s="138"/>
      <c r="P4" s="127"/>
      <c r="Q4" s="127"/>
      <c r="R4" s="127"/>
      <c r="S4" s="127"/>
      <c r="T4" s="6"/>
    </row>
    <row r="5" spans="1:20" ht="27" customHeight="1">
      <c r="A5" s="130"/>
      <c r="B5" s="131"/>
      <c r="C5" s="133"/>
      <c r="D5" s="128"/>
      <c r="E5" s="127"/>
      <c r="F5" s="127" t="s">
        <v>4</v>
      </c>
      <c r="G5" s="127"/>
      <c r="H5" s="127" t="s">
        <v>5</v>
      </c>
      <c r="I5" s="127"/>
      <c r="J5" s="127" t="s">
        <v>6</v>
      </c>
      <c r="K5" s="127"/>
      <c r="L5" s="127" t="s">
        <v>7</v>
      </c>
      <c r="M5" s="127"/>
      <c r="N5" s="131"/>
      <c r="O5" s="128"/>
      <c r="P5" s="127"/>
      <c r="Q5" s="127"/>
      <c r="R5" s="127"/>
      <c r="S5" s="127"/>
      <c r="T5" s="6"/>
    </row>
    <row r="6" spans="1:20" ht="64.5" customHeight="1">
      <c r="A6" s="130"/>
      <c r="B6" s="131"/>
      <c r="C6" s="134"/>
      <c r="D6" s="7" t="s">
        <v>8</v>
      </c>
      <c r="E6" s="5" t="s">
        <v>9</v>
      </c>
      <c r="F6" s="5" t="s">
        <v>10</v>
      </c>
      <c r="G6" s="5" t="s">
        <v>11</v>
      </c>
      <c r="H6" s="5" t="s">
        <v>10</v>
      </c>
      <c r="I6" s="5" t="s">
        <v>11</v>
      </c>
      <c r="J6" s="5" t="s">
        <v>10</v>
      </c>
      <c r="K6" s="5" t="s">
        <v>11</v>
      </c>
      <c r="L6" s="5" t="s">
        <v>10</v>
      </c>
      <c r="M6" s="5" t="s">
        <v>11</v>
      </c>
      <c r="N6" s="5" t="s">
        <v>10</v>
      </c>
      <c r="O6" s="5" t="s">
        <v>11</v>
      </c>
      <c r="P6" s="127"/>
      <c r="Q6" s="127"/>
      <c r="R6" s="127"/>
      <c r="S6" s="127"/>
      <c r="T6" s="6"/>
    </row>
    <row r="7" spans="1:20" ht="15">
      <c r="A7" s="12">
        <v>1</v>
      </c>
      <c r="B7" s="12">
        <v>2</v>
      </c>
      <c r="C7" s="24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1">
        <v>15</v>
      </c>
      <c r="P7" s="12">
        <v>15</v>
      </c>
      <c r="Q7" s="12">
        <v>16</v>
      </c>
      <c r="R7" s="11">
        <v>17</v>
      </c>
      <c r="S7" s="12">
        <v>18</v>
      </c>
      <c r="T7" s="6"/>
    </row>
    <row r="8" spans="1:20" ht="15.75">
      <c r="A8" s="42"/>
      <c r="B8" s="43" t="s">
        <v>19</v>
      </c>
      <c r="C8" s="96"/>
      <c r="D8" s="40">
        <f>D9+D22+D35+D41+D43</f>
        <v>6137.3</v>
      </c>
      <c r="E8" s="40">
        <f>E9+E22+E35+E41+E43</f>
        <v>6021.7</v>
      </c>
      <c r="F8" s="40">
        <f>F9+F22+F35</f>
        <v>0</v>
      </c>
      <c r="G8" s="40">
        <f>G9+G22+G35</f>
        <v>0</v>
      </c>
      <c r="H8" s="40">
        <f>H9+H22+H35+H41</f>
        <v>621.5</v>
      </c>
      <c r="I8" s="40">
        <f>I9+I22+I35+I41</f>
        <v>621.5</v>
      </c>
      <c r="J8" s="40">
        <f>J9+J22+J35+J41</f>
        <v>5515.8</v>
      </c>
      <c r="K8" s="40">
        <f>K9+K22+K35+K41</f>
        <v>5400.2</v>
      </c>
      <c r="L8" s="40">
        <f>L9+L22+L35</f>
        <v>0</v>
      </c>
      <c r="M8" s="40">
        <f>M9+M22+M35</f>
        <v>0</v>
      </c>
      <c r="N8" s="40">
        <v>100</v>
      </c>
      <c r="O8" s="41">
        <f>E8/D8</f>
        <v>0.9811643556612842</v>
      </c>
      <c r="P8" s="40"/>
      <c r="Q8" s="40">
        <f>D8</f>
        <v>6137.3</v>
      </c>
      <c r="R8" s="40">
        <f>E8</f>
        <v>6021.7</v>
      </c>
      <c r="S8" s="41">
        <f>R8/Q8</f>
        <v>0.9811643556612842</v>
      </c>
      <c r="T8" s="8"/>
    </row>
    <row r="9" spans="1:20" s="15" customFormat="1" ht="105">
      <c r="A9" s="105">
        <v>1</v>
      </c>
      <c r="B9" s="103" t="s">
        <v>47</v>
      </c>
      <c r="C9" s="105">
        <v>2020</v>
      </c>
      <c r="D9" s="104">
        <f aca="true" t="shared" si="0" ref="D9:M9">D10+D14+D16+D18+D20</f>
        <v>2092.3999999999996</v>
      </c>
      <c r="E9" s="104">
        <f t="shared" si="0"/>
        <v>2074.3999999999996</v>
      </c>
      <c r="F9" s="104">
        <f t="shared" si="0"/>
        <v>0</v>
      </c>
      <c r="G9" s="104">
        <f t="shared" si="0"/>
        <v>0</v>
      </c>
      <c r="H9" s="104">
        <f t="shared" si="0"/>
        <v>88</v>
      </c>
      <c r="I9" s="104">
        <f t="shared" si="0"/>
        <v>88</v>
      </c>
      <c r="J9" s="104">
        <f t="shared" si="0"/>
        <v>2004.3999999999999</v>
      </c>
      <c r="K9" s="104">
        <f t="shared" si="0"/>
        <v>1986.3999999999999</v>
      </c>
      <c r="L9" s="104">
        <f t="shared" si="0"/>
        <v>0</v>
      </c>
      <c r="M9" s="104">
        <f t="shared" si="0"/>
        <v>0</v>
      </c>
      <c r="N9" s="31">
        <v>100</v>
      </c>
      <c r="O9" s="106">
        <f>E9/D9</f>
        <v>0.9913974383483082</v>
      </c>
      <c r="P9" s="38"/>
      <c r="Q9" s="37">
        <f>D9</f>
        <v>2092.3999999999996</v>
      </c>
      <c r="R9" s="37">
        <f>E9</f>
        <v>2074.3999999999996</v>
      </c>
      <c r="S9" s="39">
        <f>R9/Q9</f>
        <v>0.9913974383483082</v>
      </c>
      <c r="T9" s="14"/>
    </row>
    <row r="10" spans="1:20" ht="120" customHeight="1">
      <c r="A10" s="122" t="s">
        <v>24</v>
      </c>
      <c r="B10" s="108" t="s">
        <v>23</v>
      </c>
      <c r="C10" s="117">
        <v>2020</v>
      </c>
      <c r="D10" s="113">
        <f>H10+J10</f>
        <v>1985.8</v>
      </c>
      <c r="E10" s="113">
        <f>I10+K10</f>
        <v>1967.8</v>
      </c>
      <c r="F10" s="113">
        <f>F12</f>
        <v>0</v>
      </c>
      <c r="G10" s="113">
        <f>G12</f>
        <v>0</v>
      </c>
      <c r="H10" s="112">
        <v>0</v>
      </c>
      <c r="I10" s="112">
        <v>0</v>
      </c>
      <c r="J10" s="139">
        <f>J12+J13</f>
        <v>1985.8</v>
      </c>
      <c r="K10" s="139">
        <f>K12+K13</f>
        <v>1967.8</v>
      </c>
      <c r="L10" s="113">
        <f>L12</f>
        <v>0</v>
      </c>
      <c r="M10" s="113">
        <f>M12</f>
        <v>0</v>
      </c>
      <c r="N10" s="114">
        <v>100</v>
      </c>
      <c r="O10" s="115">
        <f>E10/D10</f>
        <v>0.990935643065767</v>
      </c>
      <c r="P10" s="144" t="s">
        <v>26</v>
      </c>
      <c r="Q10" s="109">
        <f>D10</f>
        <v>1985.8</v>
      </c>
      <c r="R10" s="109">
        <f>E10</f>
        <v>1967.8</v>
      </c>
      <c r="S10" s="111">
        <f>R10/Q10</f>
        <v>0.990935643065767</v>
      </c>
      <c r="T10" s="13"/>
    </row>
    <row r="11" spans="1:20" ht="5.25" customHeight="1">
      <c r="A11" s="122"/>
      <c r="B11" s="108"/>
      <c r="C11" s="117"/>
      <c r="D11" s="113"/>
      <c r="E11" s="113"/>
      <c r="F11" s="113"/>
      <c r="G11" s="113"/>
      <c r="H11" s="112"/>
      <c r="I11" s="112"/>
      <c r="J11" s="140"/>
      <c r="K11" s="140"/>
      <c r="L11" s="113"/>
      <c r="M11" s="113"/>
      <c r="N11" s="114"/>
      <c r="O11" s="115" t="e">
        <f>E11/D11*100</f>
        <v>#DIV/0!</v>
      </c>
      <c r="P11" s="145"/>
      <c r="Q11" s="110"/>
      <c r="R11" s="110"/>
      <c r="S11" s="111"/>
      <c r="T11" s="8"/>
    </row>
    <row r="12" spans="1:20" ht="60">
      <c r="A12" s="44"/>
      <c r="B12" s="49" t="s">
        <v>25</v>
      </c>
      <c r="C12" s="23">
        <v>2020</v>
      </c>
      <c r="D12" s="22">
        <v>1949.7</v>
      </c>
      <c r="E12" s="22">
        <f>K12</f>
        <v>1931.7</v>
      </c>
      <c r="F12" s="22">
        <v>0</v>
      </c>
      <c r="G12" s="22">
        <v>0</v>
      </c>
      <c r="H12" s="22">
        <v>0</v>
      </c>
      <c r="I12" s="22">
        <v>0</v>
      </c>
      <c r="J12" s="22">
        <v>1949.7</v>
      </c>
      <c r="K12" s="22">
        <v>1931.7</v>
      </c>
      <c r="L12" s="22">
        <v>0</v>
      </c>
      <c r="M12" s="22">
        <v>0</v>
      </c>
      <c r="N12" s="17">
        <f>N10</f>
        <v>100</v>
      </c>
      <c r="O12" s="34">
        <f aca="true" t="shared" si="1" ref="O12:O17">E12/D12</f>
        <v>0.9907678104323742</v>
      </c>
      <c r="P12" s="49"/>
      <c r="Q12" s="22">
        <f>D12</f>
        <v>1949.7</v>
      </c>
      <c r="R12" s="22">
        <f>E12</f>
        <v>1931.7</v>
      </c>
      <c r="S12" s="25">
        <f aca="true" t="shared" si="2" ref="S12:S19">R12/Q12</f>
        <v>0.9907678104323742</v>
      </c>
      <c r="T12" s="8"/>
    </row>
    <row r="13" spans="1:20" ht="30">
      <c r="A13" s="44"/>
      <c r="B13" s="49" t="s">
        <v>74</v>
      </c>
      <c r="C13" s="23">
        <v>2020</v>
      </c>
      <c r="D13" s="22">
        <f>J13</f>
        <v>36.1</v>
      </c>
      <c r="E13" s="22">
        <f>K13</f>
        <v>36.1</v>
      </c>
      <c r="F13" s="22">
        <v>0</v>
      </c>
      <c r="G13" s="22">
        <v>0</v>
      </c>
      <c r="H13" s="22">
        <v>0</v>
      </c>
      <c r="I13" s="22">
        <v>0</v>
      </c>
      <c r="J13" s="22">
        <v>36.1</v>
      </c>
      <c r="K13" s="22">
        <v>36.1</v>
      </c>
      <c r="L13" s="22">
        <v>0</v>
      </c>
      <c r="M13" s="22">
        <v>0</v>
      </c>
      <c r="N13" s="17">
        <v>0</v>
      </c>
      <c r="O13" s="34">
        <f t="shared" si="1"/>
        <v>1</v>
      </c>
      <c r="P13" s="49"/>
      <c r="Q13" s="22"/>
      <c r="R13" s="22"/>
      <c r="S13" s="25"/>
      <c r="T13" s="8"/>
    </row>
    <row r="14" spans="1:20" ht="75">
      <c r="A14" s="44" t="s">
        <v>27</v>
      </c>
      <c r="B14" s="49" t="s">
        <v>28</v>
      </c>
      <c r="C14" s="23">
        <v>2020</v>
      </c>
      <c r="D14" s="22">
        <f>D15</f>
        <v>0</v>
      </c>
      <c r="E14" s="22">
        <f aca="true" t="shared" si="3" ref="E14:M14">E15</f>
        <v>0</v>
      </c>
      <c r="F14" s="22">
        <f t="shared" si="3"/>
        <v>0</v>
      </c>
      <c r="G14" s="22">
        <f t="shared" si="3"/>
        <v>0</v>
      </c>
      <c r="H14" s="22">
        <f t="shared" si="3"/>
        <v>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0</v>
      </c>
      <c r="N14" s="17">
        <f>N11</f>
        <v>0</v>
      </c>
      <c r="O14" s="34" t="e">
        <f t="shared" si="1"/>
        <v>#DIV/0!</v>
      </c>
      <c r="P14" s="94" t="s">
        <v>29</v>
      </c>
      <c r="Q14" s="22">
        <f aca="true" t="shared" si="4" ref="Q14:Q21">D14</f>
        <v>0</v>
      </c>
      <c r="R14" s="23">
        <v>0</v>
      </c>
      <c r="S14" s="25" t="e">
        <f>R14/Q14</f>
        <v>#DIV/0!</v>
      </c>
      <c r="T14" s="8"/>
    </row>
    <row r="15" spans="1:20" ht="60">
      <c r="A15" s="44"/>
      <c r="B15" s="49" t="s">
        <v>46</v>
      </c>
      <c r="C15" s="23">
        <v>2020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17">
        <f>N12</f>
        <v>100</v>
      </c>
      <c r="O15" s="34" t="e">
        <f t="shared" si="1"/>
        <v>#DIV/0!</v>
      </c>
      <c r="P15" s="94"/>
      <c r="Q15" s="22">
        <f t="shared" si="4"/>
        <v>0</v>
      </c>
      <c r="R15" s="23">
        <v>0</v>
      </c>
      <c r="S15" s="25" t="e">
        <f t="shared" si="2"/>
        <v>#DIV/0!</v>
      </c>
      <c r="T15" s="8"/>
    </row>
    <row r="16" spans="1:20" ht="93.75" customHeight="1">
      <c r="A16" s="44" t="s">
        <v>30</v>
      </c>
      <c r="B16" s="49" t="s">
        <v>31</v>
      </c>
      <c r="C16" s="23">
        <v>2020</v>
      </c>
      <c r="D16" s="22">
        <f>D17</f>
        <v>2.6</v>
      </c>
      <c r="E16" s="22">
        <f>E17</f>
        <v>2.6</v>
      </c>
      <c r="F16" s="22">
        <v>0</v>
      </c>
      <c r="G16" s="22">
        <v>0</v>
      </c>
      <c r="H16" s="22">
        <v>0</v>
      </c>
      <c r="I16" s="22">
        <v>0</v>
      </c>
      <c r="J16" s="22">
        <f>J17</f>
        <v>2.6</v>
      </c>
      <c r="K16" s="22">
        <f>K17</f>
        <v>2.6</v>
      </c>
      <c r="L16" s="22">
        <v>0</v>
      </c>
      <c r="M16" s="22">
        <v>0</v>
      </c>
      <c r="N16" s="17">
        <v>100</v>
      </c>
      <c r="O16" s="34">
        <f t="shared" si="1"/>
        <v>1</v>
      </c>
      <c r="P16" s="94" t="s">
        <v>32</v>
      </c>
      <c r="Q16" s="22">
        <f t="shared" si="4"/>
        <v>2.6</v>
      </c>
      <c r="R16" s="23">
        <v>1.1</v>
      </c>
      <c r="S16" s="25">
        <f t="shared" si="2"/>
        <v>0.4230769230769231</v>
      </c>
      <c r="T16" s="8"/>
    </row>
    <row r="17" spans="1:20" ht="45">
      <c r="A17" s="44"/>
      <c r="B17" s="49" t="s">
        <v>45</v>
      </c>
      <c r="C17" s="23">
        <v>2020</v>
      </c>
      <c r="D17" s="22">
        <f>J17</f>
        <v>2.6</v>
      </c>
      <c r="E17" s="22">
        <f>K17</f>
        <v>2.6</v>
      </c>
      <c r="F17" s="22">
        <v>0</v>
      </c>
      <c r="G17" s="22">
        <v>0</v>
      </c>
      <c r="H17" s="22">
        <v>0</v>
      </c>
      <c r="I17" s="22">
        <v>0</v>
      </c>
      <c r="J17" s="22">
        <v>2.6</v>
      </c>
      <c r="K17" s="22">
        <v>2.6</v>
      </c>
      <c r="L17" s="22">
        <v>0</v>
      </c>
      <c r="M17" s="22">
        <v>0</v>
      </c>
      <c r="N17" s="17">
        <v>0</v>
      </c>
      <c r="O17" s="34">
        <f t="shared" si="1"/>
        <v>1</v>
      </c>
      <c r="P17" s="94"/>
      <c r="Q17" s="22">
        <f t="shared" si="4"/>
        <v>2.6</v>
      </c>
      <c r="R17" s="23">
        <v>1.1</v>
      </c>
      <c r="S17" s="25">
        <f t="shared" si="2"/>
        <v>0.4230769230769231</v>
      </c>
      <c r="T17" s="8"/>
    </row>
    <row r="18" spans="1:20" ht="45">
      <c r="A18" s="44" t="s">
        <v>34</v>
      </c>
      <c r="B18" s="49" t="s">
        <v>33</v>
      </c>
      <c r="C18" s="23">
        <v>2020</v>
      </c>
      <c r="D18" s="22">
        <f>D19</f>
        <v>16</v>
      </c>
      <c r="E18" s="22">
        <f>E19</f>
        <v>16</v>
      </c>
      <c r="F18" s="22">
        <v>0</v>
      </c>
      <c r="G18" s="22">
        <v>0</v>
      </c>
      <c r="H18" s="22">
        <v>0</v>
      </c>
      <c r="I18" s="22">
        <v>0</v>
      </c>
      <c r="J18" s="22">
        <v>16</v>
      </c>
      <c r="K18" s="22">
        <v>16</v>
      </c>
      <c r="L18" s="22">
        <v>0</v>
      </c>
      <c r="M18" s="55">
        <v>0</v>
      </c>
      <c r="N18" s="34">
        <v>1</v>
      </c>
      <c r="O18" s="34">
        <f>K18/J18</f>
        <v>1</v>
      </c>
      <c r="P18" s="94" t="s">
        <v>32</v>
      </c>
      <c r="Q18" s="22">
        <f t="shared" si="4"/>
        <v>16</v>
      </c>
      <c r="R18" s="22">
        <f>E18</f>
        <v>16</v>
      </c>
      <c r="S18" s="25">
        <f t="shared" si="2"/>
        <v>1</v>
      </c>
      <c r="T18" s="8"/>
    </row>
    <row r="19" spans="1:20" ht="45">
      <c r="A19" s="44"/>
      <c r="B19" s="49" t="s">
        <v>35</v>
      </c>
      <c r="C19" s="23">
        <v>2020</v>
      </c>
      <c r="D19" s="22">
        <f>J19+H19</f>
        <v>16</v>
      </c>
      <c r="E19" s="22">
        <f>K19+I19</f>
        <v>16</v>
      </c>
      <c r="F19" s="22">
        <v>0</v>
      </c>
      <c r="G19" s="22">
        <v>0</v>
      </c>
      <c r="H19" s="22">
        <f>H18</f>
        <v>0</v>
      </c>
      <c r="I19" s="22">
        <f>I18</f>
        <v>0</v>
      </c>
      <c r="J19" s="22">
        <f>J18</f>
        <v>16</v>
      </c>
      <c r="K19" s="22">
        <f>K18</f>
        <v>16</v>
      </c>
      <c r="L19" s="22">
        <v>0</v>
      </c>
      <c r="M19" s="55">
        <v>0</v>
      </c>
      <c r="N19" s="34">
        <v>1</v>
      </c>
      <c r="O19" s="34">
        <f>K19/J19</f>
        <v>1</v>
      </c>
      <c r="P19" s="94"/>
      <c r="Q19" s="22">
        <f t="shared" si="4"/>
        <v>16</v>
      </c>
      <c r="R19" s="22">
        <f>E19</f>
        <v>16</v>
      </c>
      <c r="S19" s="25">
        <f t="shared" si="2"/>
        <v>1</v>
      </c>
      <c r="T19" s="8"/>
    </row>
    <row r="20" spans="1:20" ht="79.5" customHeight="1">
      <c r="A20" s="107" t="s">
        <v>60</v>
      </c>
      <c r="B20" s="94" t="s">
        <v>36</v>
      </c>
      <c r="C20" s="23">
        <v>2020</v>
      </c>
      <c r="D20" s="98">
        <f>D21</f>
        <v>88</v>
      </c>
      <c r="E20" s="98">
        <f aca="true" t="shared" si="5" ref="E20:O20">E21</f>
        <v>88</v>
      </c>
      <c r="F20" s="98">
        <f t="shared" si="5"/>
        <v>0</v>
      </c>
      <c r="G20" s="98">
        <f t="shared" si="5"/>
        <v>0</v>
      </c>
      <c r="H20" s="98">
        <f t="shared" si="5"/>
        <v>88</v>
      </c>
      <c r="I20" s="98">
        <f t="shared" si="5"/>
        <v>88</v>
      </c>
      <c r="J20" s="98">
        <f t="shared" si="5"/>
        <v>0</v>
      </c>
      <c r="K20" s="98">
        <f t="shared" si="5"/>
        <v>0</v>
      </c>
      <c r="L20" s="98">
        <f t="shared" si="5"/>
        <v>0</v>
      </c>
      <c r="M20" s="98">
        <f t="shared" si="5"/>
        <v>0</v>
      </c>
      <c r="N20" s="98">
        <f t="shared" si="5"/>
        <v>100</v>
      </c>
      <c r="O20" s="25">
        <f t="shared" si="5"/>
        <v>1</v>
      </c>
      <c r="P20" s="124" t="s">
        <v>37</v>
      </c>
      <c r="Q20" s="22">
        <f t="shared" si="4"/>
        <v>88</v>
      </c>
      <c r="R20" s="95">
        <f>E20</f>
        <v>88</v>
      </c>
      <c r="S20" s="96">
        <v>100</v>
      </c>
      <c r="T20" s="8"/>
    </row>
    <row r="21" spans="1:20" ht="45">
      <c r="A21" s="107"/>
      <c r="B21" s="94" t="s">
        <v>44</v>
      </c>
      <c r="C21" s="23">
        <v>2020</v>
      </c>
      <c r="D21" s="98">
        <f>H21</f>
        <v>88</v>
      </c>
      <c r="E21" s="21">
        <f>I21</f>
        <v>88</v>
      </c>
      <c r="F21" s="99">
        <v>0</v>
      </c>
      <c r="G21" s="99">
        <v>0</v>
      </c>
      <c r="H21" s="98">
        <v>88</v>
      </c>
      <c r="I21" s="21">
        <v>88</v>
      </c>
      <c r="J21" s="98">
        <v>0</v>
      </c>
      <c r="K21" s="21">
        <v>0</v>
      </c>
      <c r="L21" s="99">
        <v>0</v>
      </c>
      <c r="M21" s="99">
        <v>0</v>
      </c>
      <c r="N21" s="102">
        <v>100</v>
      </c>
      <c r="O21" s="100">
        <v>1</v>
      </c>
      <c r="P21" s="125"/>
      <c r="Q21" s="22">
        <f t="shared" si="4"/>
        <v>88</v>
      </c>
      <c r="R21" s="95">
        <f>E21</f>
        <v>88</v>
      </c>
      <c r="S21" s="96">
        <v>100</v>
      </c>
      <c r="T21" s="8"/>
    </row>
    <row r="22" spans="1:20" s="15" customFormat="1" ht="15.75">
      <c r="A22" s="141" t="s">
        <v>20</v>
      </c>
      <c r="B22" s="118" t="s">
        <v>38</v>
      </c>
      <c r="C22" s="141">
        <v>2020</v>
      </c>
      <c r="D22" s="119">
        <f aca="true" t="shared" si="6" ref="D22:K22">D30+D33</f>
        <v>2444.1</v>
      </c>
      <c r="E22" s="146">
        <f t="shared" si="6"/>
        <v>2362.6000000000004</v>
      </c>
      <c r="F22" s="146">
        <f t="shared" si="6"/>
        <v>0</v>
      </c>
      <c r="G22" s="146">
        <f t="shared" si="6"/>
        <v>0</v>
      </c>
      <c r="H22" s="119">
        <f>H30+H33</f>
        <v>533.5</v>
      </c>
      <c r="I22" s="146">
        <f t="shared" si="6"/>
        <v>533.5</v>
      </c>
      <c r="J22" s="146">
        <f>J30+J33</f>
        <v>1910.6</v>
      </c>
      <c r="K22" s="146">
        <f t="shared" si="6"/>
        <v>1829.1000000000001</v>
      </c>
      <c r="L22" s="146">
        <f>L30</f>
        <v>0</v>
      </c>
      <c r="M22" s="146">
        <f>M30</f>
        <v>0</v>
      </c>
      <c r="N22" s="141">
        <v>100</v>
      </c>
      <c r="O22" s="152">
        <f>E22/D22</f>
        <v>0.9666543922098115</v>
      </c>
      <c r="P22" s="141"/>
      <c r="Q22" s="149">
        <f>D22</f>
        <v>2444.1</v>
      </c>
      <c r="R22" s="149">
        <f>E22</f>
        <v>2362.6000000000004</v>
      </c>
      <c r="S22" s="152">
        <f>R22/Q22</f>
        <v>0.9666543922098115</v>
      </c>
      <c r="T22" s="16"/>
    </row>
    <row r="23" spans="1:20" ht="15.75">
      <c r="A23" s="142"/>
      <c r="B23" s="118"/>
      <c r="C23" s="142"/>
      <c r="D23" s="119"/>
      <c r="E23" s="147"/>
      <c r="F23" s="147"/>
      <c r="G23" s="147"/>
      <c r="H23" s="119"/>
      <c r="I23" s="147"/>
      <c r="J23" s="147"/>
      <c r="K23" s="147"/>
      <c r="L23" s="147"/>
      <c r="M23" s="147"/>
      <c r="N23" s="142"/>
      <c r="O23" s="153"/>
      <c r="P23" s="142"/>
      <c r="Q23" s="150"/>
      <c r="R23" s="150"/>
      <c r="S23" s="153"/>
      <c r="T23" s="8"/>
    </row>
    <row r="24" spans="1:20" ht="15.75">
      <c r="A24" s="142"/>
      <c r="B24" s="118"/>
      <c r="C24" s="142"/>
      <c r="D24" s="119"/>
      <c r="E24" s="147"/>
      <c r="F24" s="147"/>
      <c r="G24" s="147"/>
      <c r="H24" s="119"/>
      <c r="I24" s="147"/>
      <c r="J24" s="147"/>
      <c r="K24" s="147"/>
      <c r="L24" s="147"/>
      <c r="M24" s="147"/>
      <c r="N24" s="142"/>
      <c r="O24" s="153"/>
      <c r="P24" s="142"/>
      <c r="Q24" s="150"/>
      <c r="R24" s="150"/>
      <c r="S24" s="153"/>
      <c r="T24" s="8"/>
    </row>
    <row r="25" spans="1:20" ht="15.75">
      <c r="A25" s="142"/>
      <c r="B25" s="118"/>
      <c r="C25" s="142"/>
      <c r="D25" s="119"/>
      <c r="E25" s="147"/>
      <c r="F25" s="147"/>
      <c r="G25" s="147"/>
      <c r="H25" s="119"/>
      <c r="I25" s="147"/>
      <c r="J25" s="147"/>
      <c r="K25" s="147"/>
      <c r="L25" s="147"/>
      <c r="M25" s="147"/>
      <c r="N25" s="142"/>
      <c r="O25" s="153"/>
      <c r="P25" s="142"/>
      <c r="Q25" s="150"/>
      <c r="R25" s="150"/>
      <c r="S25" s="153"/>
      <c r="T25" s="8"/>
    </row>
    <row r="26" spans="1:20" s="10" customFormat="1" ht="1.5" customHeight="1">
      <c r="A26" s="142"/>
      <c r="B26" s="118"/>
      <c r="C26" s="142"/>
      <c r="D26" s="119"/>
      <c r="E26" s="147"/>
      <c r="F26" s="147"/>
      <c r="G26" s="147"/>
      <c r="H26" s="119"/>
      <c r="I26" s="147"/>
      <c r="J26" s="147"/>
      <c r="K26" s="147"/>
      <c r="L26" s="147"/>
      <c r="M26" s="147"/>
      <c r="N26" s="142"/>
      <c r="O26" s="153"/>
      <c r="P26" s="142"/>
      <c r="Q26" s="150"/>
      <c r="R26" s="150"/>
      <c r="S26" s="153"/>
      <c r="T26" s="9"/>
    </row>
    <row r="27" spans="1:20" ht="15.75" customHeight="1" hidden="1">
      <c r="A27" s="142"/>
      <c r="B27" s="118"/>
      <c r="C27" s="142"/>
      <c r="D27" s="119"/>
      <c r="E27" s="147"/>
      <c r="F27" s="147"/>
      <c r="G27" s="147"/>
      <c r="H27" s="119"/>
      <c r="I27" s="147"/>
      <c r="J27" s="147"/>
      <c r="K27" s="147"/>
      <c r="L27" s="147"/>
      <c r="M27" s="147"/>
      <c r="N27" s="142"/>
      <c r="O27" s="153"/>
      <c r="P27" s="142"/>
      <c r="Q27" s="150"/>
      <c r="R27" s="150"/>
      <c r="S27" s="153"/>
      <c r="T27" s="8"/>
    </row>
    <row r="28" spans="1:20" ht="15.75" customHeight="1" hidden="1">
      <c r="A28" s="142"/>
      <c r="B28" s="118"/>
      <c r="C28" s="142"/>
      <c r="D28" s="119"/>
      <c r="E28" s="147"/>
      <c r="F28" s="147"/>
      <c r="G28" s="147"/>
      <c r="H28" s="119"/>
      <c r="I28" s="147"/>
      <c r="J28" s="147"/>
      <c r="K28" s="147"/>
      <c r="L28" s="147"/>
      <c r="M28" s="147"/>
      <c r="N28" s="142"/>
      <c r="O28" s="153"/>
      <c r="P28" s="142"/>
      <c r="Q28" s="150"/>
      <c r="R28" s="150"/>
      <c r="S28" s="153"/>
      <c r="T28" s="8"/>
    </row>
    <row r="29" spans="1:20" ht="15.75">
      <c r="A29" s="143"/>
      <c r="B29" s="118"/>
      <c r="C29" s="143"/>
      <c r="D29" s="119"/>
      <c r="E29" s="148"/>
      <c r="F29" s="148"/>
      <c r="G29" s="148"/>
      <c r="H29" s="119"/>
      <c r="I29" s="148"/>
      <c r="J29" s="148"/>
      <c r="K29" s="148"/>
      <c r="L29" s="148"/>
      <c r="M29" s="148"/>
      <c r="N29" s="143"/>
      <c r="O29" s="154"/>
      <c r="P29" s="143"/>
      <c r="Q29" s="151"/>
      <c r="R29" s="151"/>
      <c r="S29" s="154"/>
      <c r="T29" s="8"/>
    </row>
    <row r="30" spans="1:20" ht="15.75">
      <c r="A30" s="122" t="s">
        <v>48</v>
      </c>
      <c r="B30" s="108" t="s">
        <v>23</v>
      </c>
      <c r="C30" s="117">
        <v>2020</v>
      </c>
      <c r="D30" s="113">
        <f>H30+J30</f>
        <v>1538.1</v>
      </c>
      <c r="E30" s="113">
        <f>I30+K30</f>
        <v>1479.9</v>
      </c>
      <c r="F30" s="113">
        <f aca="true" t="shared" si="7" ref="F30:M30">F32</f>
        <v>0</v>
      </c>
      <c r="G30" s="113">
        <f t="shared" si="7"/>
        <v>0</v>
      </c>
      <c r="H30" s="112">
        <f t="shared" si="7"/>
        <v>71</v>
      </c>
      <c r="I30" s="112">
        <f t="shared" si="7"/>
        <v>71</v>
      </c>
      <c r="J30" s="112">
        <f>J32</f>
        <v>1467.1</v>
      </c>
      <c r="K30" s="112">
        <f>K32</f>
        <v>1408.9</v>
      </c>
      <c r="L30" s="113">
        <f t="shared" si="7"/>
        <v>0</v>
      </c>
      <c r="M30" s="113">
        <f t="shared" si="7"/>
        <v>0</v>
      </c>
      <c r="N30" s="114">
        <v>100</v>
      </c>
      <c r="O30" s="115">
        <f>E30/D30</f>
        <v>0.9621611078603473</v>
      </c>
      <c r="P30" s="108" t="s">
        <v>42</v>
      </c>
      <c r="Q30" s="109">
        <f>D30</f>
        <v>1538.1</v>
      </c>
      <c r="R30" s="109">
        <f>E30</f>
        <v>1479.9</v>
      </c>
      <c r="S30" s="111">
        <f>R30/Q30</f>
        <v>0.9621611078603473</v>
      </c>
      <c r="T30" s="13"/>
    </row>
    <row r="31" spans="1:20" ht="32.25" customHeight="1">
      <c r="A31" s="122"/>
      <c r="B31" s="108"/>
      <c r="C31" s="117"/>
      <c r="D31" s="113"/>
      <c r="E31" s="113"/>
      <c r="F31" s="113"/>
      <c r="G31" s="113"/>
      <c r="H31" s="112"/>
      <c r="I31" s="112"/>
      <c r="J31" s="112"/>
      <c r="K31" s="112"/>
      <c r="L31" s="113"/>
      <c r="M31" s="113"/>
      <c r="N31" s="114"/>
      <c r="O31" s="115" t="e">
        <f>E31/D31*100</f>
        <v>#DIV/0!</v>
      </c>
      <c r="P31" s="108"/>
      <c r="Q31" s="110"/>
      <c r="R31" s="110"/>
      <c r="S31" s="111"/>
      <c r="T31" s="8"/>
    </row>
    <row r="32" spans="1:20" ht="45">
      <c r="A32" s="44"/>
      <c r="B32" s="49" t="s">
        <v>39</v>
      </c>
      <c r="C32" s="75">
        <v>2020</v>
      </c>
      <c r="D32" s="17">
        <f>H32+J32</f>
        <v>1538.1</v>
      </c>
      <c r="E32" s="17">
        <f>I32+K32</f>
        <v>1479.9</v>
      </c>
      <c r="F32" s="17">
        <v>0</v>
      </c>
      <c r="G32" s="17">
        <v>0</v>
      </c>
      <c r="H32" s="17">
        <v>71</v>
      </c>
      <c r="I32" s="17">
        <v>71</v>
      </c>
      <c r="J32" s="17">
        <v>1467.1</v>
      </c>
      <c r="K32" s="17">
        <v>1408.9</v>
      </c>
      <c r="L32" s="17">
        <v>0</v>
      </c>
      <c r="M32" s="17">
        <v>0</v>
      </c>
      <c r="N32" s="17">
        <v>100</v>
      </c>
      <c r="O32" s="34">
        <f>E32/D32</f>
        <v>0.9621611078603473</v>
      </c>
      <c r="P32" s="94"/>
      <c r="Q32" s="22">
        <f aca="true" t="shared" si="8" ref="Q32:R36">D32</f>
        <v>1538.1</v>
      </c>
      <c r="R32" s="22">
        <f t="shared" si="8"/>
        <v>1479.9</v>
      </c>
      <c r="S32" s="25">
        <f>R32/Q32</f>
        <v>0.9621611078603473</v>
      </c>
      <c r="T32" s="8"/>
    </row>
    <row r="33" spans="1:20" ht="172.5" customHeight="1">
      <c r="A33" s="107" t="s">
        <v>49</v>
      </c>
      <c r="B33" s="94" t="s">
        <v>40</v>
      </c>
      <c r="C33" s="75">
        <v>2020</v>
      </c>
      <c r="D33" s="98">
        <f>D34</f>
        <v>906</v>
      </c>
      <c r="E33" s="98">
        <f aca="true" t="shared" si="9" ref="E33:N33">E34</f>
        <v>882.7</v>
      </c>
      <c r="F33" s="98">
        <f t="shared" si="9"/>
        <v>0</v>
      </c>
      <c r="G33" s="98">
        <f t="shared" si="9"/>
        <v>0</v>
      </c>
      <c r="H33" s="98">
        <v>462.5</v>
      </c>
      <c r="I33" s="98">
        <v>462.5</v>
      </c>
      <c r="J33" s="98">
        <v>443.5</v>
      </c>
      <c r="K33" s="98">
        <v>420.2</v>
      </c>
      <c r="L33" s="98">
        <f t="shared" si="9"/>
        <v>0</v>
      </c>
      <c r="M33" s="98">
        <f t="shared" si="9"/>
        <v>0</v>
      </c>
      <c r="N33" s="98">
        <f t="shared" si="9"/>
        <v>0</v>
      </c>
      <c r="O33" s="34">
        <f>E33/D33</f>
        <v>0.9742825607064018</v>
      </c>
      <c r="P33" s="53" t="s">
        <v>43</v>
      </c>
      <c r="Q33" s="95">
        <f t="shared" si="8"/>
        <v>906</v>
      </c>
      <c r="R33" s="95">
        <f t="shared" si="8"/>
        <v>882.7</v>
      </c>
      <c r="S33" s="97">
        <f>R33/Q33</f>
        <v>0.9742825607064018</v>
      </c>
      <c r="T33" s="8"/>
    </row>
    <row r="34" spans="1:20" ht="45">
      <c r="A34" s="107"/>
      <c r="B34" s="94" t="s">
        <v>41</v>
      </c>
      <c r="C34" s="102">
        <v>2020</v>
      </c>
      <c r="D34" s="98">
        <f>H34+J34</f>
        <v>906</v>
      </c>
      <c r="E34" s="98">
        <f>I34+K34</f>
        <v>882.7</v>
      </c>
      <c r="F34" s="99">
        <v>0</v>
      </c>
      <c r="G34" s="99">
        <v>0</v>
      </c>
      <c r="H34" s="98">
        <f>H33</f>
        <v>462.5</v>
      </c>
      <c r="I34" s="21">
        <f>I33</f>
        <v>462.5</v>
      </c>
      <c r="J34" s="98">
        <f>J33</f>
        <v>443.5</v>
      </c>
      <c r="K34" s="21">
        <f>K33</f>
        <v>420.2</v>
      </c>
      <c r="L34" s="99">
        <v>0</v>
      </c>
      <c r="M34" s="99">
        <v>0</v>
      </c>
      <c r="N34" s="102">
        <v>0</v>
      </c>
      <c r="O34" s="34">
        <f>E34/D34</f>
        <v>0.9742825607064018</v>
      </c>
      <c r="P34" s="53"/>
      <c r="Q34" s="95">
        <f t="shared" si="8"/>
        <v>906</v>
      </c>
      <c r="R34" s="95">
        <f t="shared" si="8"/>
        <v>882.7</v>
      </c>
      <c r="S34" s="97">
        <f>R34/Q34</f>
        <v>0.9742825607064018</v>
      </c>
      <c r="T34" s="8"/>
    </row>
    <row r="35" spans="1:20" s="15" customFormat="1" ht="105">
      <c r="A35" s="105">
        <v>3</v>
      </c>
      <c r="B35" s="103" t="s">
        <v>50</v>
      </c>
      <c r="C35" s="105">
        <v>2020</v>
      </c>
      <c r="D35" s="104">
        <f aca="true" t="shared" si="10" ref="D35:M35">D36+D39</f>
        <v>1598.3</v>
      </c>
      <c r="E35" s="104">
        <f t="shared" si="10"/>
        <v>1582.2</v>
      </c>
      <c r="F35" s="104">
        <f t="shared" si="10"/>
        <v>0</v>
      </c>
      <c r="G35" s="104">
        <f t="shared" si="10"/>
        <v>0</v>
      </c>
      <c r="H35" s="104">
        <f t="shared" si="10"/>
        <v>0</v>
      </c>
      <c r="I35" s="104">
        <f t="shared" si="10"/>
        <v>0</v>
      </c>
      <c r="J35" s="104">
        <f t="shared" si="10"/>
        <v>1598.3</v>
      </c>
      <c r="K35" s="104">
        <f t="shared" si="10"/>
        <v>1582.2</v>
      </c>
      <c r="L35" s="104">
        <f t="shared" si="10"/>
        <v>0</v>
      </c>
      <c r="M35" s="104">
        <f t="shared" si="10"/>
        <v>0</v>
      </c>
      <c r="N35" s="31">
        <v>100</v>
      </c>
      <c r="O35" s="106">
        <f>E35/D35</f>
        <v>0.9899267972220485</v>
      </c>
      <c r="P35" s="103"/>
      <c r="Q35" s="37">
        <f t="shared" si="8"/>
        <v>1598.3</v>
      </c>
      <c r="R35" s="37">
        <f t="shared" si="8"/>
        <v>1582.2</v>
      </c>
      <c r="S35" s="39">
        <f>R35/Q35</f>
        <v>0.9899267972220485</v>
      </c>
      <c r="T35" s="14"/>
    </row>
    <row r="36" spans="1:20" ht="15.75">
      <c r="A36" s="116" t="s">
        <v>57</v>
      </c>
      <c r="B36" s="108" t="s">
        <v>51</v>
      </c>
      <c r="C36" s="117">
        <v>2020</v>
      </c>
      <c r="D36" s="113">
        <f>H36+J36</f>
        <v>262.7</v>
      </c>
      <c r="E36" s="113">
        <f>I36+K36</f>
        <v>262.7</v>
      </c>
      <c r="F36" s="113">
        <f aca="true" t="shared" si="11" ref="F36:M36">F38</f>
        <v>0</v>
      </c>
      <c r="G36" s="113">
        <f t="shared" si="11"/>
        <v>0</v>
      </c>
      <c r="H36" s="112">
        <f t="shared" si="11"/>
        <v>0</v>
      </c>
      <c r="I36" s="112">
        <f t="shared" si="11"/>
        <v>0</v>
      </c>
      <c r="J36" s="112">
        <f t="shared" si="11"/>
        <v>262.7</v>
      </c>
      <c r="K36" s="112">
        <f t="shared" si="11"/>
        <v>262.7</v>
      </c>
      <c r="L36" s="113">
        <f t="shared" si="11"/>
        <v>0</v>
      </c>
      <c r="M36" s="113">
        <f t="shared" si="11"/>
        <v>0</v>
      </c>
      <c r="N36" s="114">
        <v>100</v>
      </c>
      <c r="O36" s="115">
        <f>E36/D36</f>
        <v>1</v>
      </c>
      <c r="P36" s="108" t="s">
        <v>56</v>
      </c>
      <c r="Q36" s="109">
        <f t="shared" si="8"/>
        <v>262.7</v>
      </c>
      <c r="R36" s="109">
        <f t="shared" si="8"/>
        <v>262.7</v>
      </c>
      <c r="S36" s="111">
        <f>R36/Q36</f>
        <v>1</v>
      </c>
      <c r="T36" s="13"/>
    </row>
    <row r="37" spans="1:20" ht="53.25" customHeight="1">
      <c r="A37" s="116"/>
      <c r="B37" s="108"/>
      <c r="C37" s="117"/>
      <c r="D37" s="113"/>
      <c r="E37" s="113"/>
      <c r="F37" s="113"/>
      <c r="G37" s="113"/>
      <c r="H37" s="112"/>
      <c r="I37" s="112"/>
      <c r="J37" s="112"/>
      <c r="K37" s="112"/>
      <c r="L37" s="113"/>
      <c r="M37" s="113"/>
      <c r="N37" s="114"/>
      <c r="O37" s="115" t="e">
        <f>E37/D37*100</f>
        <v>#DIV/0!</v>
      </c>
      <c r="P37" s="108"/>
      <c r="Q37" s="110"/>
      <c r="R37" s="110"/>
      <c r="S37" s="111"/>
      <c r="T37" s="8"/>
    </row>
    <row r="38" spans="1:20" ht="60">
      <c r="A38" s="51"/>
      <c r="B38" s="49" t="s">
        <v>52</v>
      </c>
      <c r="C38" s="75">
        <v>2020</v>
      </c>
      <c r="D38" s="17">
        <f aca="true" t="shared" si="12" ref="D38:E40">H38+J38</f>
        <v>262.7</v>
      </c>
      <c r="E38" s="17">
        <f t="shared" si="12"/>
        <v>262.7</v>
      </c>
      <c r="F38" s="17">
        <v>0</v>
      </c>
      <c r="G38" s="17">
        <v>0</v>
      </c>
      <c r="H38" s="17">
        <v>0</v>
      </c>
      <c r="I38" s="17">
        <v>0</v>
      </c>
      <c r="J38" s="17">
        <v>262.7</v>
      </c>
      <c r="K38" s="17">
        <v>262.7</v>
      </c>
      <c r="L38" s="17">
        <v>0</v>
      </c>
      <c r="M38" s="17">
        <v>0</v>
      </c>
      <c r="N38" s="17">
        <v>0</v>
      </c>
      <c r="O38" s="34">
        <v>0</v>
      </c>
      <c r="P38" s="94"/>
      <c r="Q38" s="22">
        <f aca="true" t="shared" si="13" ref="Q38:R40">D38</f>
        <v>262.7</v>
      </c>
      <c r="R38" s="22">
        <f t="shared" si="13"/>
        <v>262.7</v>
      </c>
      <c r="S38" s="25">
        <f>R38/Q38</f>
        <v>1</v>
      </c>
      <c r="T38" s="8"/>
    </row>
    <row r="39" spans="1:20" ht="330">
      <c r="A39" s="101" t="s">
        <v>58</v>
      </c>
      <c r="B39" s="92" t="s">
        <v>53</v>
      </c>
      <c r="C39" s="75">
        <v>2020</v>
      </c>
      <c r="D39" s="98">
        <f t="shared" si="12"/>
        <v>1335.6</v>
      </c>
      <c r="E39" s="98">
        <f>I39+K39</f>
        <v>1319.5</v>
      </c>
      <c r="F39" s="98">
        <f aca="true" t="shared" si="14" ref="F39:O39">F40</f>
        <v>0</v>
      </c>
      <c r="G39" s="98">
        <f t="shared" si="14"/>
        <v>0</v>
      </c>
      <c r="H39" s="98">
        <f t="shared" si="14"/>
        <v>0</v>
      </c>
      <c r="I39" s="98">
        <f t="shared" si="14"/>
        <v>0</v>
      </c>
      <c r="J39" s="98">
        <v>1335.6</v>
      </c>
      <c r="K39" s="98">
        <v>1319.5</v>
      </c>
      <c r="L39" s="98">
        <f t="shared" si="14"/>
        <v>0</v>
      </c>
      <c r="M39" s="98">
        <f t="shared" si="14"/>
        <v>0</v>
      </c>
      <c r="N39" s="98">
        <f t="shared" si="14"/>
        <v>100</v>
      </c>
      <c r="O39" s="25">
        <f t="shared" si="14"/>
        <v>0.9879454926624739</v>
      </c>
      <c r="P39" s="53" t="s">
        <v>55</v>
      </c>
      <c r="Q39" s="95">
        <f t="shared" si="13"/>
        <v>1335.6</v>
      </c>
      <c r="R39" s="95">
        <f t="shared" si="13"/>
        <v>1319.5</v>
      </c>
      <c r="S39" s="97">
        <f>R39/Q39</f>
        <v>0.9879454926624739</v>
      </c>
      <c r="T39" s="8"/>
    </row>
    <row r="40" spans="1:20" ht="60">
      <c r="A40" s="101"/>
      <c r="B40" s="94" t="s">
        <v>54</v>
      </c>
      <c r="C40" s="102">
        <v>2018</v>
      </c>
      <c r="D40" s="98">
        <f t="shared" si="12"/>
        <v>1335.6</v>
      </c>
      <c r="E40" s="21">
        <f>I40+K40</f>
        <v>1319.5</v>
      </c>
      <c r="F40" s="99">
        <v>0</v>
      </c>
      <c r="G40" s="99">
        <f>F40</f>
        <v>0</v>
      </c>
      <c r="H40" s="98">
        <v>0</v>
      </c>
      <c r="I40" s="21">
        <v>0</v>
      </c>
      <c r="J40" s="98">
        <f>J39</f>
        <v>1335.6</v>
      </c>
      <c r="K40" s="21">
        <f>K39</f>
        <v>1319.5</v>
      </c>
      <c r="L40" s="99">
        <v>0</v>
      </c>
      <c r="M40" s="99">
        <v>0</v>
      </c>
      <c r="N40" s="102">
        <v>100</v>
      </c>
      <c r="O40" s="100">
        <f>E40/D40</f>
        <v>0.9879454926624739</v>
      </c>
      <c r="P40" s="53"/>
      <c r="Q40" s="95">
        <f t="shared" si="13"/>
        <v>1335.6</v>
      </c>
      <c r="R40" s="95">
        <f t="shared" si="13"/>
        <v>1319.5</v>
      </c>
      <c r="S40" s="97">
        <f>R40/Q40</f>
        <v>0.9879454926624739</v>
      </c>
      <c r="T40" s="8"/>
    </row>
    <row r="41" spans="1:20" ht="90">
      <c r="A41" s="89" t="s">
        <v>65</v>
      </c>
      <c r="B41" s="103" t="s">
        <v>66</v>
      </c>
      <c r="C41" s="105">
        <v>2020</v>
      </c>
      <c r="D41" s="104">
        <f>J41</f>
        <v>2.5</v>
      </c>
      <c r="E41" s="90">
        <f>K41</f>
        <v>2.5</v>
      </c>
      <c r="F41" s="104">
        <v>0</v>
      </c>
      <c r="G41" s="104">
        <v>0</v>
      </c>
      <c r="H41" s="104">
        <v>0</v>
      </c>
      <c r="I41" s="90">
        <v>0</v>
      </c>
      <c r="J41" s="104">
        <f>J42</f>
        <v>2.5</v>
      </c>
      <c r="K41" s="90">
        <f>K42</f>
        <v>2.5</v>
      </c>
      <c r="L41" s="104">
        <v>0</v>
      </c>
      <c r="M41" s="104">
        <v>0</v>
      </c>
      <c r="N41" s="105">
        <v>0</v>
      </c>
      <c r="O41" s="106">
        <f>E41/D41</f>
        <v>1</v>
      </c>
      <c r="P41" s="103"/>
      <c r="Q41" s="37">
        <f>D41</f>
        <v>2.5</v>
      </c>
      <c r="R41" s="37">
        <f>E41</f>
        <v>2.5</v>
      </c>
      <c r="S41" s="39">
        <f>R41/Q41</f>
        <v>1</v>
      </c>
      <c r="T41" s="8"/>
    </row>
    <row r="42" spans="1:20" ht="315">
      <c r="A42" s="101"/>
      <c r="B42" s="93" t="s">
        <v>67</v>
      </c>
      <c r="C42" s="102">
        <v>2020</v>
      </c>
      <c r="D42" s="98">
        <v>0</v>
      </c>
      <c r="E42" s="21">
        <v>0</v>
      </c>
      <c r="F42" s="99">
        <v>0</v>
      </c>
      <c r="G42" s="99">
        <v>0</v>
      </c>
      <c r="H42" s="98">
        <v>0</v>
      </c>
      <c r="I42" s="21">
        <v>0</v>
      </c>
      <c r="J42" s="98">
        <v>2.5</v>
      </c>
      <c r="K42" s="21">
        <v>2.5</v>
      </c>
      <c r="L42" s="99">
        <v>0</v>
      </c>
      <c r="M42" s="99">
        <v>0</v>
      </c>
      <c r="N42" s="102">
        <v>0</v>
      </c>
      <c r="O42" s="100" t="e">
        <f>E42/D42</f>
        <v>#DIV/0!</v>
      </c>
      <c r="P42" s="53" t="s">
        <v>69</v>
      </c>
      <c r="Q42" s="95">
        <v>0</v>
      </c>
      <c r="R42" s="95">
        <v>0</v>
      </c>
      <c r="S42" s="97">
        <v>0</v>
      </c>
      <c r="T42" s="8"/>
    </row>
    <row r="43" spans="1:20" ht="150">
      <c r="A43" s="89" t="s">
        <v>68</v>
      </c>
      <c r="B43" s="91" t="s">
        <v>70</v>
      </c>
      <c r="C43" s="105"/>
      <c r="D43" s="104"/>
      <c r="E43" s="90"/>
      <c r="F43" s="104"/>
      <c r="G43" s="104"/>
      <c r="H43" s="104"/>
      <c r="I43" s="90"/>
      <c r="J43" s="104"/>
      <c r="K43" s="90"/>
      <c r="L43" s="104"/>
      <c r="M43" s="104"/>
      <c r="N43" s="105"/>
      <c r="O43" s="106" t="e">
        <f>E43/D43</f>
        <v>#DIV/0!</v>
      </c>
      <c r="P43" s="103"/>
      <c r="Q43" s="37"/>
      <c r="R43" s="37"/>
      <c r="S43" s="39"/>
      <c r="T43" s="8"/>
    </row>
    <row r="44" spans="1:20" ht="225" customHeight="1">
      <c r="A44" s="101"/>
      <c r="B44" s="49" t="s">
        <v>72</v>
      </c>
      <c r="C44" s="102">
        <v>2020</v>
      </c>
      <c r="D44" s="98">
        <v>0</v>
      </c>
      <c r="E44" s="21">
        <v>0</v>
      </c>
      <c r="F44" s="99">
        <v>0</v>
      </c>
      <c r="G44" s="99">
        <v>0</v>
      </c>
      <c r="H44" s="98">
        <v>0</v>
      </c>
      <c r="I44" s="21">
        <v>0</v>
      </c>
      <c r="J44" s="98">
        <v>0</v>
      </c>
      <c r="K44" s="21">
        <v>0</v>
      </c>
      <c r="L44" s="99">
        <v>0</v>
      </c>
      <c r="M44" s="99">
        <v>0</v>
      </c>
      <c r="N44" s="102">
        <v>0</v>
      </c>
      <c r="O44" s="100" t="e">
        <f>E44/D44</f>
        <v>#DIV/0!</v>
      </c>
      <c r="P44" s="53" t="s">
        <v>71</v>
      </c>
      <c r="Q44" s="95">
        <v>0</v>
      </c>
      <c r="R44" s="95">
        <v>0</v>
      </c>
      <c r="S44" s="97">
        <v>0</v>
      </c>
      <c r="T44" s="8"/>
    </row>
    <row r="45" spans="1:20" ht="15.75">
      <c r="A45" s="79"/>
      <c r="B45" s="80"/>
      <c r="C45" s="81"/>
      <c r="D45" s="82"/>
      <c r="E45" s="83"/>
      <c r="F45" s="84"/>
      <c r="G45" s="84"/>
      <c r="H45" s="82"/>
      <c r="I45" s="83"/>
      <c r="J45" s="82"/>
      <c r="K45" s="83"/>
      <c r="L45" s="84"/>
      <c r="M45" s="84"/>
      <c r="N45" s="81"/>
      <c r="O45" s="85"/>
      <c r="P45" s="86"/>
      <c r="Q45" s="87"/>
      <c r="R45" s="87"/>
      <c r="S45" s="88"/>
      <c r="T45" s="8"/>
    </row>
    <row r="46" spans="1:20" ht="15.75">
      <c r="A46" s="79"/>
      <c r="B46" s="80"/>
      <c r="C46" s="81"/>
      <c r="D46" s="82"/>
      <c r="E46" s="83"/>
      <c r="F46" s="84"/>
      <c r="G46" s="84"/>
      <c r="H46" s="82"/>
      <c r="I46" s="83"/>
      <c r="J46" s="82"/>
      <c r="K46" s="83"/>
      <c r="L46" s="84"/>
      <c r="M46" s="84"/>
      <c r="N46" s="81"/>
      <c r="O46" s="85"/>
      <c r="P46" s="86"/>
      <c r="Q46" s="87"/>
      <c r="R46" s="87"/>
      <c r="S46" s="88"/>
      <c r="T46" s="8"/>
    </row>
    <row r="47" spans="1:20" ht="15.75">
      <c r="A47" s="79"/>
      <c r="B47" s="80"/>
      <c r="C47" s="81"/>
      <c r="D47" s="82"/>
      <c r="E47" s="83"/>
      <c r="F47" s="84"/>
      <c r="G47" s="84"/>
      <c r="H47" s="82"/>
      <c r="I47" s="83"/>
      <c r="J47" s="82"/>
      <c r="K47" s="83"/>
      <c r="L47" s="84"/>
      <c r="M47" s="84"/>
      <c r="N47" s="81"/>
      <c r="O47" s="85"/>
      <c r="P47" s="86"/>
      <c r="Q47" s="87"/>
      <c r="R47" s="87"/>
      <c r="S47" s="88"/>
      <c r="T47" s="8"/>
    </row>
    <row r="48" spans="1:20" ht="15.75">
      <c r="A48" s="79"/>
      <c r="B48" s="80"/>
      <c r="C48" s="81"/>
      <c r="D48" s="82"/>
      <c r="E48" s="83"/>
      <c r="F48" s="84"/>
      <c r="G48" s="84"/>
      <c r="H48" s="82"/>
      <c r="I48" s="83"/>
      <c r="J48" s="82"/>
      <c r="K48" s="83"/>
      <c r="L48" s="84"/>
      <c r="M48" s="84"/>
      <c r="N48" s="81"/>
      <c r="O48" s="85"/>
      <c r="P48" s="86"/>
      <c r="Q48" s="87"/>
      <c r="R48" s="87"/>
      <c r="S48" s="88"/>
      <c r="T48" s="8"/>
    </row>
    <row r="49" spans="1:20" ht="15.75">
      <c r="A49" s="79"/>
      <c r="B49" s="80"/>
      <c r="C49" s="81"/>
      <c r="D49" s="82"/>
      <c r="E49" s="83"/>
      <c r="F49" s="84"/>
      <c r="G49" s="84"/>
      <c r="H49" s="82"/>
      <c r="I49" s="83"/>
      <c r="J49" s="82"/>
      <c r="K49" s="83"/>
      <c r="L49" s="84"/>
      <c r="M49" s="84"/>
      <c r="N49" s="81"/>
      <c r="O49" s="85"/>
      <c r="P49" s="86"/>
      <c r="Q49" s="87"/>
      <c r="R49" s="87"/>
      <c r="S49" s="88"/>
      <c r="T49" s="8"/>
    </row>
  </sheetData>
  <sheetProtection selectLockedCells="1" selectUnlockedCells="1"/>
  <mergeCells count="93">
    <mergeCell ref="A1:S1"/>
    <mergeCell ref="A3:A6"/>
    <mergeCell ref="B3:B6"/>
    <mergeCell ref="C3:C6"/>
    <mergeCell ref="D3:M3"/>
    <mergeCell ref="N3:O5"/>
    <mergeCell ref="P3:P6"/>
    <mergeCell ref="Q3:Q6"/>
    <mergeCell ref="R3:R6"/>
    <mergeCell ref="S3:S6"/>
    <mergeCell ref="D4:E5"/>
    <mergeCell ref="F4:M4"/>
    <mergeCell ref="F5:G5"/>
    <mergeCell ref="H5:I5"/>
    <mergeCell ref="J5:K5"/>
    <mergeCell ref="L5:M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P20:P21"/>
    <mergeCell ref="A22:A29"/>
    <mergeCell ref="B22:B29"/>
    <mergeCell ref="C22:C29"/>
    <mergeCell ref="D22:D29"/>
    <mergeCell ref="E22:E29"/>
    <mergeCell ref="F22:F29"/>
    <mergeCell ref="G22:G29"/>
    <mergeCell ref="H22:H29"/>
    <mergeCell ref="I22:I29"/>
    <mergeCell ref="J22:J29"/>
    <mergeCell ref="K22:K29"/>
    <mergeCell ref="L22:L29"/>
    <mergeCell ref="M22:M29"/>
    <mergeCell ref="N22:N29"/>
    <mergeCell ref="O22:O29"/>
    <mergeCell ref="P22:P29"/>
    <mergeCell ref="Q22:Q29"/>
    <mergeCell ref="R22:R29"/>
    <mergeCell ref="S22:S29"/>
    <mergeCell ref="A30:A31"/>
    <mergeCell ref="B30:B31"/>
    <mergeCell ref="C30:C31"/>
    <mergeCell ref="D30:D31"/>
    <mergeCell ref="E30:E31"/>
    <mergeCell ref="Q30:Q31"/>
    <mergeCell ref="F30:F31"/>
    <mergeCell ref="G30:G31"/>
    <mergeCell ref="H30:H31"/>
    <mergeCell ref="I30:I31"/>
    <mergeCell ref="J30:J31"/>
    <mergeCell ref="K30:K31"/>
    <mergeCell ref="H36:H37"/>
    <mergeCell ref="L30:L31"/>
    <mergeCell ref="M30:M31"/>
    <mergeCell ref="N30:N31"/>
    <mergeCell ref="O30:O31"/>
    <mergeCell ref="P30:P31"/>
    <mergeCell ref="N36:N37"/>
    <mergeCell ref="R30:R31"/>
    <mergeCell ref="S30:S31"/>
    <mergeCell ref="A36:A37"/>
    <mergeCell ref="B36:B37"/>
    <mergeCell ref="C36:C37"/>
    <mergeCell ref="D36:D37"/>
    <mergeCell ref="E36:E37"/>
    <mergeCell ref="F36:F37"/>
    <mergeCell ref="G36:G37"/>
    <mergeCell ref="O36:O37"/>
    <mergeCell ref="P36:P37"/>
    <mergeCell ref="Q36:Q37"/>
    <mergeCell ref="R36:R37"/>
    <mergeCell ref="S36:S37"/>
    <mergeCell ref="I36:I37"/>
    <mergeCell ref="J36:J37"/>
    <mergeCell ref="K36:K37"/>
    <mergeCell ref="L36:L37"/>
    <mergeCell ref="M36:M37"/>
  </mergeCells>
  <printOptions/>
  <pageMargins left="0.5118110236220472" right="0.3937007874015748" top="0.31496062992125984" bottom="0.31496062992125984" header="0.5118110236220472" footer="0.5118110236220472"/>
  <pageSetup horizontalDpi="600" verticalDpi="600" orientation="landscape" paperSize="9" scale="63" r:id="rId1"/>
  <rowBreaks count="2" manualBreakCount="2">
    <brk id="33" max="18" man="1"/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Peregudova</dc:creator>
  <cp:keywords/>
  <dc:description/>
  <cp:lastModifiedBy>Peregudova</cp:lastModifiedBy>
  <cp:lastPrinted>2018-04-23T07:31:41Z</cp:lastPrinted>
  <dcterms:created xsi:type="dcterms:W3CDTF">2018-04-23T08:39:52Z</dcterms:created>
  <dcterms:modified xsi:type="dcterms:W3CDTF">2021-10-04T11:13:19Z</dcterms:modified>
  <cp:category/>
  <cp:version/>
  <cp:contentType/>
  <cp:contentStatus/>
</cp:coreProperties>
</file>