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/>
  <bookViews>
    <workbookView xWindow="240" yWindow="465" windowWidth="14805" windowHeight="7650" activeTab="2"/>
  </bookViews>
  <sheets>
    <sheet name="Решение" sheetId="17" r:id="rId1"/>
    <sheet name="Приложение 3" sheetId="4" r:id="rId2"/>
    <sheet name="Приложение 5" sheetId="5" r:id="rId3"/>
    <sheet name="Приложение 7" sheetId="6" r:id="rId4"/>
    <sheet name="ДОХОДЫ" sheetId="16" r:id="rId5"/>
    <sheet name="Лист3" sheetId="12" r:id="rId6"/>
  </sheets>
  <definedNames>
    <definedName name="_xlnm.Print_Area" localSheetId="1">'Приложение 3'!$A$1:$J$56</definedName>
  </definedNames>
  <calcPr calcId="145621"/>
</workbook>
</file>

<file path=xl/calcChain.xml><?xml version="1.0" encoding="utf-8"?>
<calcChain xmlns="http://schemas.openxmlformats.org/spreadsheetml/2006/main">
  <c r="E20" i="16"/>
  <c r="D7" i="5" l="1"/>
  <c r="E7"/>
  <c r="D10"/>
  <c r="E10"/>
  <c r="D12"/>
  <c r="D14"/>
  <c r="E14"/>
  <c r="D17"/>
  <c r="E17"/>
  <c r="D19"/>
  <c r="F5" i="16" l="1"/>
  <c r="F6"/>
  <c r="F7"/>
  <c r="F8"/>
  <c r="F9"/>
  <c r="F10"/>
  <c r="F11"/>
  <c r="F12"/>
  <c r="F13"/>
  <c r="F14"/>
  <c r="F15"/>
  <c r="F16"/>
  <c r="F17"/>
  <c r="F18"/>
  <c r="F20" s="1"/>
  <c r="F19"/>
  <c r="F4"/>
  <c r="D20"/>
  <c r="E8" i="6" l="1"/>
  <c r="E7" s="1"/>
  <c r="F8"/>
  <c r="F7" s="1"/>
  <c r="E11"/>
  <c r="E10" s="1"/>
  <c r="E9" s="1"/>
  <c r="F11"/>
  <c r="F10" s="1"/>
  <c r="F9" s="1"/>
  <c r="E15"/>
  <c r="E14" s="1"/>
  <c r="E13" s="1"/>
  <c r="F15"/>
  <c r="F14" s="1"/>
  <c r="F13" s="1"/>
  <c r="J56" i="4"/>
  <c r="I56" l="1"/>
  <c r="I21" l="1"/>
  <c r="I54" l="1"/>
  <c r="I52"/>
  <c r="I26"/>
  <c r="I25"/>
  <c r="J24"/>
  <c r="J23" s="1"/>
  <c r="J43"/>
  <c r="J41"/>
  <c r="J38"/>
  <c r="J35"/>
  <c r="J28"/>
  <c r="J27" s="1"/>
  <c r="J19"/>
  <c r="J18" s="1"/>
  <c r="I51" l="1"/>
  <c r="J40"/>
  <c r="I24"/>
  <c r="I23" s="1"/>
  <c r="D8" i="6" l="1"/>
  <c r="D7" l="1"/>
  <c r="D11"/>
  <c r="D10" s="1"/>
  <c r="D15"/>
  <c r="D14" s="1"/>
  <c r="D23" i="5"/>
  <c r="D21" l="1"/>
  <c r="I49" i="4"/>
  <c r="I32"/>
  <c r="I31" s="1"/>
  <c r="I28"/>
  <c r="I27" s="1"/>
  <c r="I46"/>
  <c r="I45" s="1"/>
  <c r="I16"/>
  <c r="I15" s="1"/>
  <c r="J37" l="1"/>
  <c r="J34"/>
  <c r="I35"/>
  <c r="I34" s="1"/>
  <c r="I38" l="1"/>
  <c r="I37" s="1"/>
  <c r="I48"/>
  <c r="I43" l="1"/>
  <c r="I41"/>
  <c r="I40" l="1"/>
  <c r="I19"/>
  <c r="I18" s="1"/>
  <c r="D9" i="6" l="1"/>
  <c r="D13"/>
  <c r="E23" i="5"/>
  <c r="D31"/>
  <c r="E31" l="1"/>
  <c r="I9" i="4"/>
  <c r="I8" l="1"/>
  <c r="I12"/>
  <c r="I11" s="1"/>
</calcChain>
</file>

<file path=xl/sharedStrings.xml><?xml version="1.0" encoding="utf-8"?>
<sst xmlns="http://schemas.openxmlformats.org/spreadsheetml/2006/main" count="397" uniqueCount="186">
  <si>
    <t>Наименование</t>
  </si>
  <si>
    <t>Администрация сельского поселения Богдановка муниципального района Нефтегорский Самарской области</t>
  </si>
  <si>
    <t>01 00 00 00 00 0000 000</t>
  </si>
  <si>
    <t>Источники внутреннего финансирования дефицитов бюджетов</t>
  </si>
  <si>
    <t>01 05 00 00 00 0000 000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</si>
  <si>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</si>
  <si>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</si>
  <si>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</si>
  <si>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</si>
  <si>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</si>
  <si>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</si>
  <si>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01 05 02 01 10 0000 510</t>
  </si>
  <si>
    <t>Увеличение прочих остатков денежных средств бюджетов сельских поселений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</si>
  <si>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</si>
  <si>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</si>
  <si>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</si>
  <si>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</si>
  <si>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</si>
  <si>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</si>
  <si>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01 05 02 01 10 0000 610</t>
  </si>
  <si>
    <t>Уменьшение прочих остатков денежных средств бюджетов сельских поселений</t>
  </si>
  <si>
    <t>Функционирование высшего должностного лица субъекта РФ и муниципального образования</t>
  </si>
  <si>
    <t>02</t>
  </si>
  <si>
    <t>01</t>
  </si>
  <si>
    <t>00 00000</t>
  </si>
  <si>
    <t>Код глав. Распорядителя бюджетных средств</t>
  </si>
  <si>
    <t>Наименование главного распорядителя средств бюджета сельского поселения, раздела, подраздела, целевой статьи, вида расходов</t>
  </si>
  <si>
    <t>Рз</t>
  </si>
  <si>
    <t>ПР</t>
  </si>
  <si>
    <t>ЦСР</t>
  </si>
  <si>
    <t>ВР</t>
  </si>
  <si>
    <t>всего</t>
  </si>
  <si>
    <t xml:space="preserve">в т.ч. за счет 
субсидий и субвенций обл и фед бюджетов
</t>
  </si>
  <si>
    <t>Непрограммные направления расходов местного бюджета</t>
  </si>
  <si>
    <t xml:space="preserve">Расходы на выплаты персоналу государственных (муниципальных) органов </t>
  </si>
  <si>
    <t>04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</si>
  <si>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</si>
  <si>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</si>
  <si>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Уплата налогов, сборов и иных платежей</t>
  </si>
  <si>
    <t>Резервные фонды</t>
  </si>
  <si>
    <t>11</t>
  </si>
  <si>
    <t>Резервные средства</t>
  </si>
  <si>
    <t>Другие общегосударственные вопросы</t>
  </si>
  <si>
    <t>13</t>
  </si>
  <si>
    <t>Муниципальная программа "Благоустройство территории сельского поселения Богдановка муниципального района Нефтегорский Самарской области на 2015 -2018 годы и на плановый период до 2020 года»</t>
  </si>
  <si>
    <t>99</t>
  </si>
  <si>
    <t xml:space="preserve"> Защита населения и территории от чрезвычайных ситуаций природного и техногенного характера, гражданская оборона </t>
  </si>
  <si>
    <t>03</t>
  </si>
  <si>
    <t>09</t>
  </si>
  <si>
    <t>Муниципальная программа "По вопросам обеспечения пожарной безопасности и чрезвычайным ситуациям на территории сельского поселении Богдановка  муниципального района Нефтегорский Самарской области на 2015 -2020 годы"</t>
  </si>
  <si>
    <t>06</t>
  </si>
  <si>
    <t>Сельское хозяйство и рыболовство</t>
  </si>
  <si>
    <t>05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</si>
  <si>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</si>
  <si>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 (дорожные фонды)</t>
  </si>
  <si>
    <t xml:space="preserve">Муниципальная программа "Модернизация и развитие автомобильных дорог общего пользования местного значения сельского поселения Богдановка муниципального района Нефтегорский Самарской области на 2015 -2018 годы и на плановый период до 2020 года» </t>
  </si>
  <si>
    <t>Благоустройство</t>
  </si>
  <si>
    <t>Пенсионное обеспечение</t>
  </si>
  <si>
    <t>10</t>
  </si>
  <si>
    <t>Непрограммные направления расходов</t>
  </si>
  <si>
    <t>Публичные нормативные социальные выплаты гражданам</t>
  </si>
  <si>
    <t>Другие вопросы в области физической культура и спорта</t>
  </si>
  <si>
    <t>Муниципальная программа «Развитие физической культуры и спорта сельского поселения Богдановка муниципального района Нефтегорский Самарской области на 2017-2021 годы»</t>
  </si>
  <si>
    <t>14</t>
  </si>
  <si>
    <t>Муниципальная программа «Сохранение и развитие культуры сельского поселения Богдановка муниципального района Нефтегорский Самарской области на 2017-2021 годы»</t>
  </si>
  <si>
    <t>Иные межбюджетные трансферты</t>
  </si>
  <si>
    <t>Итого расходов:</t>
  </si>
  <si>
    <t>Всего</t>
  </si>
  <si>
    <t>В т. ч. за счет обл. и федер. бюджета</t>
  </si>
  <si>
    <t>01 0 00 00000</t>
  </si>
  <si>
    <t>02 0 00 00000</t>
  </si>
  <si>
    <t>05 0 00 00000</t>
  </si>
  <si>
    <t>Муниципальная программа "По вопросам обеспечения пожарной безопасности и чрезвычайным ситуациям на территории сельского поселении Богдановка  муниципального района Нефтегорский Самарской области на 2015 -2020 годы»</t>
  </si>
  <si>
    <t>06 0 00 00000</t>
  </si>
  <si>
    <t>09 0 00 00000</t>
  </si>
  <si>
    <t>99 0 00 00000</t>
  </si>
  <si>
    <t>ВСЕГО</t>
  </si>
  <si>
    <t>Код</t>
  </si>
  <si>
    <t>Наименование кода группы, под­группы, статьи, вида источника финансирования дефицита бюджета поселения, отно­сящихся к источникам финанси­рования дефицита бюджета поселения</t>
  </si>
  <si>
    <t>2019 год</t>
  </si>
  <si>
    <t>2020 год</t>
  </si>
  <si>
    <t>Изменение остатков средств на счетах по учету средств бюджетов</t>
  </si>
  <si>
    <t>В.П. Панчикова</t>
  </si>
  <si>
    <t xml:space="preserve">Функционирование Правительства                  Российской Федерации,
 высших исполнительных органов государственной власти субъектов Российской Федерации, местных администраций
</t>
  </si>
  <si>
    <r>
      <t xml:space="preserve">Муниципальная программа "Благоустройство территории сельского поселения Богдановка муниципального района Нефтегорский Самарской области </t>
    </r>
    <r>
      <rPr>
        <b/>
        <sz val="9"/>
        <color rgb="FF000000"/>
        <rFont val="Times New Roman"/>
        <family val="2"/>
      </rPr>
      <t>2015 -2018 годы и на плановый период до 2020 года</t>
    </r>
    <r>
      <rPr>
        <b/>
        <sz val="9"/>
        <color theme="1"/>
        <rFont val="Times New Roman"/>
        <family val="2"/>
      </rPr>
      <t>»</t>
    </r>
  </si>
  <si>
    <r>
      <t xml:space="preserve">Муниципальная программа"Модернизация и развитие автомобильных дорог общего пользования местного значения сельского поселения Богдановка муниципального района Нефтегорский Самарской области </t>
    </r>
    <r>
      <rPr>
        <b/>
        <sz val="9"/>
        <color rgb="FF000000"/>
        <rFont val="Times New Roman"/>
        <family val="2"/>
      </rPr>
      <t>2015 -2018 годы и на плановый период до 2020 года</t>
    </r>
    <r>
      <rPr>
        <b/>
        <sz val="9"/>
        <color theme="1"/>
        <rFont val="Times New Roman"/>
        <family val="2"/>
      </rPr>
      <t>»</t>
    </r>
  </si>
  <si>
    <t>15</t>
  </si>
  <si>
    <t>15 0 00 00000</t>
  </si>
  <si>
    <t>Программа мероприятий по профилактике терроризма и экстремизма в поселениях</t>
  </si>
  <si>
    <t>07</t>
  </si>
  <si>
    <t>07 0 00 00000</t>
  </si>
  <si>
    <t>Муниципальная программа "Пропаганда здорового образа жизни, профилактика наркомании и алкоголизма среди населения сельского поселения Богдановка муниципального района Нефтегорский Самарской области на 2015-2019 годы"</t>
  </si>
  <si>
    <t>Код главы</t>
  </si>
  <si>
    <t>Код БК</t>
  </si>
  <si>
    <t>Код администратора</t>
  </si>
  <si>
    <t>Приложение №3
к решению Собрания представителей
сельского поселения Богдановка
«О бюджете сельского поселения Богдановка
 муниципального района Нефтегорский
Самарской области на 2019 год 
и на плановый период 2020 и 2021 годов»</t>
  </si>
  <si>
    <t>Ведомственная структура расходов бюджета сельского поселения Богдановка муниципального района Нефтегорский Самарской области на 2019 год</t>
  </si>
  <si>
    <t xml:space="preserve">Приложение №5
к решению Собрания представителей
сельского поселения Богдановка
«О бюджете сельского поселения Богдановка
 муниципального района Нефтегорский
Самарской области на 2019 год 
и на плановый период 2020 и 2021 годов»                                                                               
</t>
  </si>
  <si>
    <t>Распределение бюджетных ассигнований по целевым статьям (муниципальным программам сельского поселения Богдановка и непрограммным направлениям деятельности), группам и подгруппам видов расходов классификации расходов бюджета сельского поселения Богдановка муниципального района Нефтегорский Самарской области на 2019 год</t>
  </si>
  <si>
    <t>2021 год</t>
  </si>
  <si>
    <t xml:space="preserve">Приложение №7
к решению Собрания представителей
сельского поселения Богдановка
«О бюджете сельского поселения Богдановка
 муниципального района Нефтегорский
Самарской области на 2019 год 
и на плановый период 2020 и 2021 годов»                                                                                                                                                                                   
</t>
  </si>
  <si>
    <t>Источники внутреннего финансирования дефицита бюджета сельского поселения Богдановка муниципального района Нефтегорский Самарской области на  2019-2021 годы.</t>
  </si>
  <si>
    <t>Единый сельскохозяйственный налог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</si>
  <si>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</si>
  <si>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</si>
  <si>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Сумма, рублей</t>
  </si>
  <si>
    <t>Сумма, руб.</t>
  </si>
  <si>
    <t>Налоговые и неналоговые доходы</t>
  </si>
  <si>
    <t>Вид дохода</t>
  </si>
  <si>
    <t>Налог на доходы физических лиц</t>
  </si>
  <si>
    <t xml:space="preserve"> 10302230010000110</t>
  </si>
  <si>
    <t xml:space="preserve"> 10302240010000110</t>
  </si>
  <si>
    <t xml:space="preserve"> 10302250010000110</t>
  </si>
  <si>
    <t xml:space="preserve"> 10302260010000110</t>
  </si>
  <si>
    <t>10503010010000110</t>
  </si>
  <si>
    <t>182</t>
  </si>
  <si>
    <t>10102000010000110</t>
  </si>
  <si>
    <t>10606033100000110</t>
  </si>
  <si>
    <t>10606043100000110</t>
  </si>
  <si>
    <t>10601030100000110</t>
  </si>
  <si>
    <t>10804020010000110</t>
  </si>
  <si>
    <t>Дотации бюджетам сельских поселений на выравнивание бюджетной обеспеченности (областные)</t>
  </si>
  <si>
    <t>Дотации бюджетам сельских поселений на выравнивание бюджетной обеспеченности (районные)</t>
  </si>
  <si>
    <t>РОССИЙСКАЯ ФЕДЕРАЦИЯ</t>
  </si>
  <si>
    <t>САМАРСКАЯ ОБЛАСТЬ</t>
  </si>
  <si>
    <t>МУНИЦИПАЛЬНЫЙ РАЙОН НЕФТЕГОРСКИЙ</t>
  </si>
  <si>
    <t>СОБРАНИЕ ПРЕДСТАВИТЕЛЕЙ</t>
  </si>
  <si>
    <t>СЕЛЬСКОГО ПОСЕЛЕНИЯ БОГДАНОВКА</t>
  </si>
  <si>
    <t>ТРЕТЬЕГО СОЗЫВА</t>
  </si>
  <si>
    <t>РЕШЕНИЕ</t>
  </si>
  <si>
    <t>РЕШИЛО:</t>
  </si>
  <si>
    <t>от 27 декабря  2018года</t>
  </si>
  <si>
    <t>следующие изменения:</t>
  </si>
  <si>
    <t>№ 223</t>
  </si>
  <si>
    <t xml:space="preserve">1. Внести в решение Собрания представителей сельского поселения Богдановка 
№ 215 от 12.12.2018г. «Об утверждении бюджета сельского поселения Богдановка муниципального района Нефтегорский Самарской области на 2019 год и на плановый период 2020 и 2021 годов» </t>
  </si>
  <si>
    <t>а) в пункте 1.1 статьи 1 изложить в следующей редакции:</t>
  </si>
  <si>
    <t>в абзаце первом сумму "</t>
  </si>
  <si>
    <t>" заменить суммой "</t>
  </si>
  <si>
    <t>",</t>
  </si>
  <si>
    <t>в абзаце втором сумму"</t>
  </si>
  <si>
    <t>б) произвести перераспределение доходной и расходной части бюджета сельского поселения Богдановка, в соответствии с расшифровкой поступления доходов к бюджету.</t>
  </si>
  <si>
    <t>2) Внести следующие изменения в пункт 4.1 статьи 4:</t>
  </si>
  <si>
    <t>абзац первый изложить в следующей редакции:</t>
  </si>
  <si>
    <t>Утвердить объем межбюджетных трансфертов, получаемых из других бюджетов:</t>
  </si>
  <si>
    <t>абзац второй и третий оставить без изменений</t>
  </si>
  <si>
    <t xml:space="preserve">1) произвести увеличение доходной и расходной части бюджета сельского поселения Богдановка на 2019г. и плановый период 2020-2021гг.  </t>
  </si>
  <si>
    <t xml:space="preserve">на сумму 82 100 руб. 00 коп. </t>
  </si>
  <si>
    <t>абзац третий изложить в следующей редакции: "дефицит - 601 971"</t>
  </si>
  <si>
    <t>2019 год - 3 736 650 рублей</t>
  </si>
  <si>
    <t xml:space="preserve">областной - 1 087 000 рублей </t>
  </si>
  <si>
    <t>районный бюджет - 2 567 550 рублей</t>
  </si>
  <si>
    <t>федеральный бюджет - 82 100 рублей.</t>
  </si>
  <si>
    <t>3) Утвердить объемы безвозмездных поступлений на 2019 год 3 736 650рублей</t>
  </si>
  <si>
    <t>№223 от 27.12.2018г.</t>
  </si>
  <si>
    <t>Мобилизационная и вневойсковая подготовка</t>
  </si>
  <si>
    <t>Прочие межбюджетные трансферты общего характера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</si>
  <si>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</si>
  <si>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4) внести изменения в приложение №3 «Ведомственная структура расходов бюджета сельского поселения Богдановка муниципального района Нефтегорский Самарской области на 2019 год» и изложить в следующей редакции:</t>
  </si>
  <si>
    <t>5) Внести изменения в приложение №5 "Распределение бюджетных ассигнований по целевым статьям (муниципальным программам сельского поселения Богдановка и непрограммным направлениям деятельности), группам и подгруппам видов расходов классификации расходов бюджета сельского поселения Богдановка муниципального района Нефтегорский Самарской области на 2019 год" и изложить в следующей редакции:</t>
  </si>
  <si>
    <t>6) Внести изменения в приложение №7 "Источники внутреннего финансирования дефицита бюджета сельского поселения Богдановка муниципального района Нефтегорский Самарской области на  2019-2021 годы" и изложить его в следующей редакции:</t>
  </si>
  <si>
    <t>№ 223 от 27.12.2018г.</t>
  </si>
  <si>
    <t>2. Настоящее решение опубликовать в газете "Богдановский вестник"</t>
  </si>
  <si>
    <t>Председатель Собрания представителей</t>
  </si>
  <si>
    <t>сельского поселения Богдановка</t>
  </si>
  <si>
    <t>О.В. Каманина</t>
  </si>
  <si>
    <t>Глава сельского поселения Богдановка</t>
  </si>
  <si>
    <t>Налоговые и неналоговые доходы сельского поселения Богдановка муниципального района Нефтегорский Самарской области на 2019 год.</t>
  </si>
  <si>
    <t>2019г.</t>
  </si>
  <si>
    <t>Изменения (+,-)</t>
  </si>
  <si>
    <t>2019г. С учетом изменени</t>
  </si>
  <si>
    <t>Доходы от уплаты акцизов на дизельное топливо</t>
  </si>
  <si>
    <t xml:space="preserve">Доходы от уплаты акцизов на моторные масла </t>
  </si>
  <si>
    <t>Доходы от уплаты акцизов на автомобильный бензин</t>
  </si>
  <si>
    <t>Доходы от уплаты акцизов на прямогонный бензин</t>
  </si>
  <si>
    <t>Земельный налог с организаций</t>
  </si>
  <si>
    <t>Земельный налог с физических лиц</t>
  </si>
  <si>
    <t xml:space="preserve">Налог на имущество физических лиц </t>
  </si>
  <si>
    <t xml:space="preserve">Гос.пошлина за совершение нотар. действий </t>
  </si>
  <si>
    <t xml:space="preserve">Прочие поступления от использования имущества, находящегося в собственности сельских поселений </t>
  </si>
  <si>
    <r>
      <t xml:space="preserve">В связи с поступлением субвенций на оуществление воинского учета в бюджет сельского поселения Богдановка и в связи с передачей части полномочий от Администрации сельского поселения Богдановка Администрации муниципального района Нефтегорский </t>
    </r>
    <r>
      <rPr>
        <sz val="12"/>
        <rFont val="Times New Roman"/>
        <family val="1"/>
        <charset val="204"/>
      </rPr>
      <t>(соглашение № 2/2019 от 27.12.2018г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), Собрание представителей сельского поселения Богдановка  и в соответствии с Уставом сельского поселения Богдановка
Собрание представителей сельского поселения Богдановка</t>
    </r>
  </si>
  <si>
    <t xml:space="preserve">       О внесении изменений в Решение Собрания представителей 
№ 215 от 12 декабря 2018 года 
 «Об утверждении бюджета сельского поселения Богдановка муниципального района Нефтегорский Самарской области на 2019 год и плановый период 2020 и 2021 годы»</t>
  </si>
  <si>
    <t>11109045100000121</t>
  </si>
  <si>
    <t>20215001100000150</t>
  </si>
  <si>
    <t>20215002100000150</t>
  </si>
  <si>
    <t>20235118100000150</t>
  </si>
  <si>
    <t>20229999100000150</t>
  </si>
</sst>
</file>

<file path=xl/styles.xml><?xml version="1.0" encoding="utf-8"?>
<styleSheet xmlns="http://schemas.openxmlformats.org/spreadsheetml/2006/main">
  <fonts count="53">
    <font>
      <sz val="11"/>
      <color theme="1"/>
      <name val="Times New Roman"/>
      <family val="2"/>
      <scheme val="minor"/>
    </font>
    <font>
      <sz val="11"/>
      <color theme="1"/>
      <name val="Times New Roman"/>
      <family val="2"/>
      <charset val="204"/>
      <scheme val="minor"/>
    </font>
    <font>
      <b/>
      <sz val="11"/>
      <color theme="1"/>
      <name val="Times New Roman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2"/>
      <charset val="204"/>
      <scheme val="minor"/>
    </font>
    <font>
      <b/>
      <sz val="11"/>
      <color theme="1"/>
      <name val="Times New Roman"/>
      <family val="2"/>
      <scheme val="minor"/>
    </font>
    <font>
      <sz val="9"/>
      <color theme="1"/>
      <name val="Times New Roman"/>
      <family val="2"/>
      <charset val="204"/>
      <scheme val="minor"/>
    </font>
    <font>
      <b/>
      <sz val="9"/>
      <color theme="1"/>
      <name val="Times New Roman"/>
      <family val="2"/>
      <charset val="204"/>
      <scheme val="minor"/>
    </font>
    <font>
      <b/>
      <sz val="10"/>
      <color theme="1"/>
      <name val="Times New Roman"/>
      <family val="2"/>
      <charset val="204"/>
      <scheme val="minor"/>
    </font>
    <font>
      <sz val="9"/>
      <color rgb="FF000000"/>
      <name val="Times New Roman"/>
      <family val="2"/>
      <charset val="204"/>
      <scheme val="minor"/>
    </font>
    <font>
      <b/>
      <sz val="9"/>
      <color rgb="FF000000"/>
      <name val="Times New Roman"/>
      <family val="2"/>
      <charset val="204"/>
      <scheme val="minor"/>
    </font>
    <font>
      <b/>
      <sz val="9"/>
      <color theme="1"/>
      <name val="Times New Roman"/>
      <family val="1"/>
      <charset val="204"/>
      <scheme val="minor"/>
    </font>
    <font>
      <b/>
      <sz val="9"/>
      <color rgb="FF000000"/>
      <name val="Times New Roman"/>
      <family val="1"/>
      <charset val="204"/>
      <scheme val="minor"/>
    </font>
    <font>
      <sz val="9"/>
      <name val="Times New Roman"/>
      <family val="2"/>
      <charset val="204"/>
      <scheme val="minor"/>
    </font>
    <font>
      <b/>
      <sz val="9"/>
      <name val="Times New Roman"/>
      <family val="2"/>
      <charset val="204"/>
      <scheme val="minor"/>
    </font>
    <font>
      <sz val="9"/>
      <color theme="1"/>
      <name val="Times New Roman"/>
      <family val="2"/>
      <scheme val="minor"/>
    </font>
    <font>
      <sz val="12"/>
      <color theme="1"/>
      <name val="Times New Roman"/>
      <family val="2"/>
      <scheme val="minor"/>
    </font>
    <font>
      <sz val="10"/>
      <color theme="1"/>
      <name val="Times New Roman"/>
      <family val="2"/>
      <scheme val="minor"/>
    </font>
    <font>
      <b/>
      <sz val="9"/>
      <color theme="1"/>
      <name val="Times New Roman"/>
      <family val="2"/>
    </font>
    <font>
      <b/>
      <sz val="9"/>
      <color rgb="FF000000"/>
      <name val="Times New Roman"/>
      <family val="2"/>
    </font>
    <font>
      <sz val="9"/>
      <color theme="1"/>
      <name val="Times New Roman"/>
      <family val="2"/>
    </font>
    <font>
      <b/>
      <sz val="9"/>
      <color rgb="FF000000"/>
      <name val="Times New Roman"/>
      <family val="2"/>
      <scheme val="minor"/>
    </font>
    <font>
      <b/>
      <sz val="9"/>
      <color theme="1"/>
      <name val="Times New Roman"/>
      <family val="2"/>
      <scheme val="minor"/>
    </font>
    <font>
      <sz val="11"/>
      <name val="Times New Roman"/>
      <family val="2"/>
      <charset val="204"/>
      <scheme val="minor"/>
    </font>
    <font>
      <b/>
      <sz val="10"/>
      <color theme="1"/>
      <name val="Times New Roman"/>
      <family val="1"/>
      <charset val="204"/>
      <scheme val="minor"/>
    </font>
    <font>
      <b/>
      <sz val="9"/>
      <name val="Times New Roman"/>
      <family val="1"/>
      <charset val="204"/>
      <scheme val="minor"/>
    </font>
    <font>
      <sz val="9"/>
      <color theme="1"/>
      <name val="Times New Roman"/>
      <family val="1"/>
      <charset val="204"/>
      <scheme val="minor"/>
    </font>
    <font>
      <sz val="9"/>
      <name val="Times New Roman"/>
      <family val="1"/>
      <charset val="204"/>
      <scheme val="minor"/>
    </font>
    <font>
      <b/>
      <i/>
      <sz val="9"/>
      <name val="Times New Roman"/>
      <family val="2"/>
      <charset val="204"/>
      <scheme val="minor"/>
    </font>
    <font>
      <b/>
      <sz val="11"/>
      <color theme="0"/>
      <name val="Times New Roman"/>
      <family val="2"/>
      <charset val="204"/>
      <scheme val="minor"/>
    </font>
    <font>
      <sz val="11"/>
      <color theme="0"/>
      <name val="Times New Roman"/>
      <family val="2"/>
      <charset val="204"/>
      <scheme val="minor"/>
    </font>
    <font>
      <sz val="9"/>
      <color rgb="FFFF0000"/>
      <name val="Times New Roman"/>
      <family val="2"/>
      <scheme val="minor"/>
    </font>
    <font>
      <b/>
      <sz val="11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  <scheme val="minor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2"/>
      <scheme val="minor"/>
    </font>
    <font>
      <sz val="10"/>
      <name val="Times New Roman"/>
      <family val="2"/>
      <scheme val="minor"/>
    </font>
    <font>
      <sz val="9"/>
      <color rgb="FF000000"/>
      <name val="Times New Roman"/>
      <family val="1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1" fillId="0" borderId="0" xfId="0" applyFont="1" applyAlignment="1">
      <alignment horizontal="right"/>
    </xf>
    <xf numFmtId="0" fontId="5" fillId="0" borderId="0" xfId="0" applyFont="1"/>
    <xf numFmtId="0" fontId="1" fillId="0" borderId="0" xfId="0" applyFont="1"/>
    <xf numFmtId="0" fontId="7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29" fillId="2" borderId="0" xfId="0" applyFont="1" applyFill="1"/>
    <xf numFmtId="0" fontId="30" fillId="2" borderId="0" xfId="0" applyFont="1" applyFill="1"/>
    <xf numFmtId="0" fontId="15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26" fillId="0" borderId="2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27" fillId="2" borderId="2" xfId="0" applyFont="1" applyFill="1" applyBorder="1" applyAlignment="1">
      <alignment horizontal="center" vertical="center"/>
    </xf>
    <xf numFmtId="49" fontId="27" fillId="2" borderId="2" xfId="0" applyNumberFormat="1" applyFont="1" applyFill="1" applyBorder="1" applyAlignment="1">
      <alignment horizontal="center" vertical="center"/>
    </xf>
    <xf numFmtId="3" fontId="27" fillId="2" borderId="2" xfId="0" applyNumberFormat="1" applyFont="1" applyFill="1" applyBorder="1" applyAlignment="1">
      <alignment horizontal="center" vertical="center"/>
    </xf>
    <xf numFmtId="0" fontId="33" fillId="2" borderId="0" xfId="0" applyFont="1" applyFill="1"/>
    <xf numFmtId="3" fontId="0" fillId="0" borderId="0" xfId="0" applyNumberFormat="1"/>
    <xf numFmtId="0" fontId="24" fillId="0" borderId="0" xfId="0" applyFont="1"/>
    <xf numFmtId="0" fontId="24" fillId="0" borderId="2" xfId="0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3" fontId="15" fillId="0" borderId="0" xfId="0" applyNumberFormat="1" applyFont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49" fontId="13" fillId="2" borderId="2" xfId="0" applyNumberFormat="1" applyFont="1" applyFill="1" applyBorder="1" applyAlignment="1">
      <alignment horizontal="center" vertical="center"/>
    </xf>
    <xf numFmtId="3" fontId="13" fillId="2" borderId="2" xfId="0" applyNumberFormat="1" applyFont="1" applyFill="1" applyBorder="1" applyAlignment="1">
      <alignment horizontal="center" vertical="center"/>
    </xf>
    <xf numFmtId="0" fontId="23" fillId="2" borderId="0" xfId="0" applyFont="1" applyFill="1"/>
    <xf numFmtId="3" fontId="26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vertical="center" wrapText="1"/>
    </xf>
    <xf numFmtId="3" fontId="15" fillId="0" borderId="2" xfId="0" applyNumberFormat="1" applyFont="1" applyBorder="1" applyAlignment="1">
      <alignment horizontal="center" vertical="center"/>
    </xf>
    <xf numFmtId="3" fontId="18" fillId="0" borderId="2" xfId="0" applyNumberFormat="1" applyFont="1" applyBorder="1" applyAlignment="1">
      <alignment horizontal="center" vertical="center"/>
    </xf>
    <xf numFmtId="3" fontId="31" fillId="0" borderId="0" xfId="0" applyNumberFormat="1" applyFont="1"/>
    <xf numFmtId="3" fontId="11" fillId="0" borderId="2" xfId="0" applyNumberFormat="1" applyFont="1" applyBorder="1" applyAlignment="1">
      <alignment horizontal="center" vertical="center" wrapText="1"/>
    </xf>
    <xf numFmtId="3" fontId="25" fillId="0" borderId="2" xfId="0" applyNumberFormat="1" applyFont="1" applyBorder="1" applyAlignment="1">
      <alignment horizontal="center" vertical="center" wrapText="1"/>
    </xf>
    <xf numFmtId="3" fontId="15" fillId="0" borderId="2" xfId="0" applyNumberFormat="1" applyFont="1" applyBorder="1" applyAlignment="1">
      <alignment horizontal="center" vertical="center" wrapText="1"/>
    </xf>
    <xf numFmtId="0" fontId="37" fillId="0" borderId="0" xfId="0" applyFont="1"/>
    <xf numFmtId="3" fontId="11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7" fillId="0" borderId="2" xfId="0" applyFont="1" applyBorder="1" applyAlignment="1">
      <alignment horizontal="center" vertical="center"/>
    </xf>
    <xf numFmtId="49" fontId="39" fillId="0" borderId="2" xfId="0" applyNumberFormat="1" applyFont="1" applyBorder="1" applyAlignment="1">
      <alignment horizontal="center" vertical="center"/>
    </xf>
    <xf numFmtId="49" fontId="39" fillId="0" borderId="2" xfId="0" applyNumberFormat="1" applyFont="1" applyBorder="1" applyAlignment="1">
      <alignment horizontal="center" vertical="center" wrapText="1"/>
    </xf>
    <xf numFmtId="0" fontId="39" fillId="0" borderId="2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40" fillId="0" borderId="2" xfId="0" applyNumberFormat="1" applyFont="1" applyBorder="1" applyAlignment="1">
      <alignment horizontal="center" vertical="center"/>
    </xf>
    <xf numFmtId="3" fontId="40" fillId="0" borderId="2" xfId="0" applyNumberFormat="1" applyFont="1" applyBorder="1" applyAlignment="1">
      <alignment horizontal="center" vertical="center"/>
    </xf>
    <xf numFmtId="49" fontId="40" fillId="0" borderId="5" xfId="0" applyNumberFormat="1" applyFont="1" applyBorder="1" applyAlignment="1">
      <alignment horizontal="center" vertical="center"/>
    </xf>
    <xf numFmtId="49" fontId="40" fillId="0" borderId="2" xfId="0" applyNumberFormat="1" applyFont="1" applyBorder="1" applyAlignment="1">
      <alignment vertical="center" wrapText="1"/>
    </xf>
    <xf numFmtId="0" fontId="42" fillId="0" borderId="8" xfId="0" applyFont="1" applyBorder="1"/>
    <xf numFmtId="0" fontId="43" fillId="0" borderId="0" xfId="0" applyFont="1" applyAlignment="1">
      <alignment horizontal="left"/>
    </xf>
    <xf numFmtId="0" fontId="43" fillId="0" borderId="0" xfId="0" applyFont="1" applyAlignment="1">
      <alignment horizontal="right"/>
    </xf>
    <xf numFmtId="3" fontId="7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2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25" fillId="2" borderId="2" xfId="0" applyFont="1" applyFill="1" applyBorder="1" applyAlignment="1">
      <alignment horizontal="center" vertical="center"/>
    </xf>
    <xf numFmtId="3" fontId="25" fillId="2" borderId="2" xfId="0" applyNumberFormat="1" applyFont="1" applyFill="1" applyBorder="1" applyAlignment="1">
      <alignment horizontal="center" vertical="center"/>
    </xf>
    <xf numFmtId="0" fontId="32" fillId="2" borderId="0" xfId="0" applyFont="1" applyFill="1"/>
    <xf numFmtId="2" fontId="2" fillId="2" borderId="0" xfId="0" applyNumberFormat="1" applyFont="1" applyFill="1"/>
    <xf numFmtId="0" fontId="11" fillId="2" borderId="2" xfId="0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3" fontId="28" fillId="2" borderId="2" xfId="0" applyNumberFormat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3" fontId="18" fillId="2" borderId="2" xfId="0" applyNumberFormat="1" applyFont="1" applyFill="1" applyBorder="1" applyAlignment="1">
      <alignment horizontal="center" vertical="center"/>
    </xf>
    <xf numFmtId="0" fontId="0" fillId="2" borderId="0" xfId="0" applyFill="1"/>
    <xf numFmtId="0" fontId="20" fillId="2" borderId="2" xfId="0" applyFont="1" applyFill="1" applyBorder="1" applyAlignment="1">
      <alignment horizontal="center" vertical="center"/>
    </xf>
    <xf numFmtId="3" fontId="20" fillId="2" borderId="2" xfId="0" applyNumberFormat="1" applyFont="1" applyFill="1" applyBorder="1" applyAlignment="1">
      <alignment horizontal="center" vertical="center"/>
    </xf>
    <xf numFmtId="3" fontId="15" fillId="2" borderId="2" xfId="0" applyNumberFormat="1" applyFont="1" applyFill="1" applyBorder="1" applyAlignment="1">
      <alignment horizontal="center" vertical="center"/>
    </xf>
    <xf numFmtId="0" fontId="34" fillId="2" borderId="2" xfId="0" applyFont="1" applyFill="1" applyBorder="1" applyAlignment="1">
      <alignment horizontal="center" vertical="center"/>
    </xf>
    <xf numFmtId="3" fontId="34" fillId="2" borderId="2" xfId="0" applyNumberFormat="1" applyFont="1" applyFill="1" applyBorder="1" applyAlignment="1">
      <alignment horizontal="center" vertical="center"/>
    </xf>
    <xf numFmtId="0" fontId="35" fillId="2" borderId="2" xfId="0" applyFont="1" applyFill="1" applyBorder="1" applyAlignment="1">
      <alignment horizontal="center" vertical="center"/>
    </xf>
    <xf numFmtId="3" fontId="35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44" fillId="0" borderId="0" xfId="0" applyFont="1"/>
    <xf numFmtId="0" fontId="45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45" fillId="0" borderId="0" xfId="0" applyFont="1" applyAlignment="1">
      <alignment horizontal="left" vertical="top" wrapText="1"/>
    </xf>
    <xf numFmtId="3" fontId="7" fillId="0" borderId="2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48" fillId="0" borderId="0" xfId="0" applyFont="1"/>
    <xf numFmtId="3" fontId="0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4" fontId="49" fillId="0" borderId="0" xfId="0" applyNumberFormat="1" applyFont="1" applyAlignment="1">
      <alignment horizontal="left"/>
    </xf>
    <xf numFmtId="4" fontId="17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7" fillId="3" borderId="2" xfId="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3" fontId="7" fillId="3" borderId="2" xfId="0" applyNumberFormat="1" applyFont="1" applyFill="1" applyBorder="1" applyAlignment="1">
      <alignment horizontal="center" vertical="center"/>
    </xf>
    <xf numFmtId="3" fontId="6" fillId="3" borderId="2" xfId="0" applyNumberFormat="1" applyFont="1" applyFill="1" applyBorder="1" applyAlignment="1">
      <alignment horizontal="center" vertical="center"/>
    </xf>
    <xf numFmtId="3" fontId="14" fillId="3" borderId="2" xfId="0" applyNumberFormat="1" applyFont="1" applyFill="1" applyBorder="1" applyAlignment="1">
      <alignment horizontal="center" vertical="center"/>
    </xf>
    <xf numFmtId="0" fontId="25" fillId="3" borderId="2" xfId="0" applyFont="1" applyFill="1" applyBorder="1" applyAlignment="1">
      <alignment horizontal="center" vertical="center"/>
    </xf>
    <xf numFmtId="49" fontId="25" fillId="3" borderId="2" xfId="0" applyNumberFormat="1" applyFont="1" applyFill="1" applyBorder="1" applyAlignment="1">
      <alignment horizontal="center" vertical="center"/>
    </xf>
    <xf numFmtId="3" fontId="25" fillId="3" borderId="2" xfId="0" applyNumberFormat="1" applyFont="1" applyFill="1" applyBorder="1" applyAlignment="1">
      <alignment horizontal="center" vertical="center"/>
    </xf>
    <xf numFmtId="3" fontId="27" fillId="3" borderId="2" xfId="0" applyNumberFormat="1" applyFont="1" applyFill="1" applyBorder="1" applyAlignment="1">
      <alignment horizontal="center" vertical="center"/>
    </xf>
    <xf numFmtId="3" fontId="11" fillId="3" borderId="2" xfId="0" applyNumberFormat="1" applyFont="1" applyFill="1" applyBorder="1" applyAlignment="1">
      <alignment horizontal="center" vertical="center"/>
    </xf>
    <xf numFmtId="3" fontId="26" fillId="2" borderId="2" xfId="0" applyNumberFormat="1" applyFont="1" applyFill="1" applyBorder="1" applyAlignment="1">
      <alignment horizontal="center" vertical="center"/>
    </xf>
    <xf numFmtId="3" fontId="10" fillId="3" borderId="2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49" fontId="11" fillId="3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49" fontId="6" fillId="4" borderId="2" xfId="0" applyNumberFormat="1" applyFont="1" applyFill="1" applyBorder="1" applyAlignment="1">
      <alignment horizontal="center" vertical="center"/>
    </xf>
    <xf numFmtId="3" fontId="13" fillId="4" borderId="2" xfId="0" applyNumberFormat="1" applyFont="1" applyFill="1" applyBorder="1" applyAlignment="1">
      <alignment horizontal="center" vertical="center"/>
    </xf>
    <xf numFmtId="3" fontId="6" fillId="4" borderId="2" xfId="0" applyNumberFormat="1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49" fontId="13" fillId="4" borderId="2" xfId="0" applyNumberFormat="1" applyFont="1" applyFill="1" applyBorder="1" applyAlignment="1">
      <alignment horizontal="center" vertical="center"/>
    </xf>
    <xf numFmtId="0" fontId="27" fillId="4" borderId="2" xfId="0" applyFont="1" applyFill="1" applyBorder="1" applyAlignment="1">
      <alignment horizontal="center" vertical="center"/>
    </xf>
    <xf numFmtId="49" fontId="27" fillId="4" borderId="2" xfId="0" applyNumberFormat="1" applyFont="1" applyFill="1" applyBorder="1" applyAlignment="1">
      <alignment horizontal="center" vertical="center"/>
    </xf>
    <xf numFmtId="3" fontId="27" fillId="4" borderId="2" xfId="0" applyNumberFormat="1" applyFont="1" applyFill="1" applyBorder="1" applyAlignment="1">
      <alignment horizontal="center" vertical="center"/>
    </xf>
    <xf numFmtId="3" fontId="50" fillId="2" borderId="2" xfId="0" applyNumberFormat="1" applyFont="1" applyFill="1" applyBorder="1" applyAlignment="1">
      <alignment horizontal="center" vertical="center" wrapText="1"/>
    </xf>
    <xf numFmtId="3" fontId="26" fillId="4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/>
    <xf numFmtId="49" fontId="7" fillId="3" borderId="2" xfId="0" applyNumberFormat="1" applyFont="1" applyFill="1" applyBorder="1" applyAlignment="1">
      <alignment vertical="top" wrapText="1"/>
    </xf>
    <xf numFmtId="49" fontId="6" fillId="4" borderId="2" xfId="0" applyNumberFormat="1" applyFont="1" applyFill="1" applyBorder="1" applyAlignment="1">
      <alignment vertical="top" wrapText="1"/>
    </xf>
    <xf numFmtId="49" fontId="6" fillId="2" borderId="2" xfId="0" applyNumberFormat="1" applyFont="1" applyFill="1" applyBorder="1" applyAlignment="1">
      <alignment vertical="top" wrapText="1"/>
    </xf>
    <xf numFmtId="49" fontId="9" fillId="4" borderId="2" xfId="0" applyNumberFormat="1" applyFont="1" applyFill="1" applyBorder="1" applyAlignment="1">
      <alignment vertical="top" wrapText="1"/>
    </xf>
    <xf numFmtId="49" fontId="9" fillId="2" borderId="2" xfId="0" applyNumberFormat="1" applyFont="1" applyFill="1" applyBorder="1" applyAlignment="1">
      <alignment vertical="top" wrapText="1"/>
    </xf>
    <xf numFmtId="49" fontId="7" fillId="3" borderId="2" xfId="0" applyNumberFormat="1" applyFont="1" applyFill="1" applyBorder="1"/>
    <xf numFmtId="49" fontId="10" fillId="3" borderId="2" xfId="0" applyNumberFormat="1" applyFont="1" applyFill="1" applyBorder="1" applyAlignment="1">
      <alignment vertical="top" wrapText="1"/>
    </xf>
    <xf numFmtId="49" fontId="13" fillId="4" borderId="2" xfId="0" applyNumberFormat="1" applyFont="1" applyFill="1" applyBorder="1" applyAlignment="1">
      <alignment vertical="top" wrapText="1"/>
    </xf>
    <xf numFmtId="49" fontId="25" fillId="3" borderId="2" xfId="0" applyNumberFormat="1" applyFont="1" applyFill="1" applyBorder="1" applyAlignment="1">
      <alignment vertical="top" wrapText="1"/>
    </xf>
    <xf numFmtId="49" fontId="12" fillId="3" borderId="2" xfId="0" applyNumberFormat="1" applyFont="1" applyFill="1" applyBorder="1" applyAlignment="1">
      <alignment vertical="top" wrapText="1"/>
    </xf>
    <xf numFmtId="49" fontId="12" fillId="2" borderId="2" xfId="0" applyNumberFormat="1" applyFont="1" applyFill="1" applyBorder="1" applyAlignment="1">
      <alignment vertical="top" wrapText="1"/>
    </xf>
    <xf numFmtId="49" fontId="0" fillId="0" borderId="0" xfId="0" applyNumberFormat="1"/>
    <xf numFmtId="49" fontId="0" fillId="0" borderId="0" xfId="0" applyNumberFormat="1" applyAlignment="1">
      <alignment vertical="top"/>
    </xf>
    <xf numFmtId="49" fontId="1" fillId="0" borderId="0" xfId="0" applyNumberFormat="1" applyFont="1" applyAlignment="1">
      <alignment horizontal="center" vertical="top"/>
    </xf>
    <xf numFmtId="49" fontId="18" fillId="2" borderId="2" xfId="0" applyNumberFormat="1" applyFont="1" applyFill="1" applyBorder="1" applyAlignment="1">
      <alignment vertical="top" wrapText="1"/>
    </xf>
    <xf numFmtId="49" fontId="20" fillId="2" borderId="2" xfId="0" applyNumberFormat="1" applyFont="1" applyFill="1" applyBorder="1" applyAlignment="1">
      <alignment vertical="top" wrapText="1"/>
    </xf>
    <xf numFmtId="49" fontId="21" fillId="2" borderId="2" xfId="0" applyNumberFormat="1" applyFont="1" applyFill="1" applyBorder="1" applyAlignment="1">
      <alignment vertical="top" wrapText="1"/>
    </xf>
    <xf numFmtId="49" fontId="25" fillId="2" borderId="2" xfId="0" applyNumberFormat="1" applyFont="1" applyFill="1" applyBorder="1" applyAlignment="1">
      <alignment vertical="top" wrapText="1"/>
    </xf>
    <xf numFmtId="49" fontId="34" fillId="2" borderId="2" xfId="0" applyNumberFormat="1" applyFont="1" applyFill="1" applyBorder="1" applyAlignment="1">
      <alignment vertical="top" wrapText="1"/>
    </xf>
    <xf numFmtId="49" fontId="35" fillId="2" borderId="2" xfId="0" applyNumberFormat="1" applyFont="1" applyFill="1" applyBorder="1" applyAlignment="1">
      <alignment vertical="top" wrapText="1"/>
    </xf>
    <xf numFmtId="49" fontId="3" fillId="2" borderId="2" xfId="0" applyNumberFormat="1" applyFont="1" applyFill="1" applyBorder="1" applyAlignment="1">
      <alignment vertical="top" wrapText="1"/>
    </xf>
    <xf numFmtId="49" fontId="18" fillId="0" borderId="2" xfId="0" applyNumberFormat="1" applyFont="1" applyFill="1" applyBorder="1" applyAlignment="1">
      <alignment vertical="top" wrapText="1"/>
    </xf>
    <xf numFmtId="0" fontId="0" fillId="0" borderId="0" xfId="0" applyAlignment="1"/>
    <xf numFmtId="3" fontId="0" fillId="0" borderId="1" xfId="0" applyNumberFormat="1" applyBorder="1"/>
    <xf numFmtId="3" fontId="39" fillId="0" borderId="2" xfId="0" applyNumberFormat="1" applyFont="1" applyBorder="1" applyAlignment="1">
      <alignment horizontal="center" vertical="center" wrapText="1"/>
    </xf>
    <xf numFmtId="3" fontId="40" fillId="0" borderId="2" xfId="0" applyNumberFormat="1" applyFont="1" applyBorder="1" applyAlignment="1">
      <alignment horizontal="center" vertical="center" wrapText="1"/>
    </xf>
    <xf numFmtId="3" fontId="51" fillId="0" borderId="5" xfId="0" applyNumberFormat="1" applyFont="1" applyFill="1" applyBorder="1" applyAlignment="1">
      <alignment horizontal="center" vertical="center"/>
    </xf>
    <xf numFmtId="49" fontId="40" fillId="0" borderId="2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8" fillId="0" borderId="9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 vertical="top"/>
    </xf>
    <xf numFmtId="0" fontId="46" fillId="0" borderId="0" xfId="0" applyFont="1" applyAlignment="1">
      <alignment horizontal="center"/>
    </xf>
    <xf numFmtId="0" fontId="45" fillId="0" borderId="0" xfId="0" applyFont="1" applyAlignment="1">
      <alignment horizontal="left" vertical="top" wrapText="1"/>
    </xf>
    <xf numFmtId="0" fontId="45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49" fontId="8" fillId="0" borderId="1" xfId="0" applyNumberFormat="1" applyFont="1" applyBorder="1" applyAlignment="1">
      <alignment horizontal="left" vertical="top" wrapText="1"/>
    </xf>
    <xf numFmtId="3" fontId="11" fillId="0" borderId="3" xfId="0" applyNumberFormat="1" applyFont="1" applyBorder="1" applyAlignment="1">
      <alignment horizontal="center" vertical="center"/>
    </xf>
    <xf numFmtId="3" fontId="11" fillId="0" borderId="5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3" fontId="0" fillId="0" borderId="0" xfId="0" applyNumberFormat="1" applyAlignment="1">
      <alignment horizontal="right"/>
    </xf>
    <xf numFmtId="0" fontId="17" fillId="0" borderId="0" xfId="0" applyFont="1" applyAlignment="1">
      <alignment horizontal="center" vertical="top" wrapText="1"/>
    </xf>
    <xf numFmtId="0" fontId="24" fillId="0" borderId="1" xfId="0" applyFont="1" applyBorder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3" fontId="15" fillId="0" borderId="3" xfId="0" applyNumberFormat="1" applyFont="1" applyBorder="1" applyAlignment="1">
      <alignment horizontal="center"/>
    </xf>
    <xf numFmtId="3" fontId="15" fillId="0" borderId="4" xfId="0" applyNumberFormat="1" applyFont="1" applyBorder="1" applyAlignment="1">
      <alignment horizontal="center"/>
    </xf>
    <xf numFmtId="3" fontId="15" fillId="0" borderId="5" xfId="0" applyNumberFormat="1" applyFont="1" applyBorder="1" applyAlignment="1">
      <alignment horizontal="center"/>
    </xf>
    <xf numFmtId="49" fontId="51" fillId="0" borderId="3" xfId="0" applyNumberFormat="1" applyFont="1" applyFill="1" applyBorder="1" applyAlignment="1">
      <alignment horizontal="center" vertical="center"/>
    </xf>
    <xf numFmtId="49" fontId="51" fillId="0" borderId="5" xfId="0" applyNumberFormat="1" applyFont="1" applyFill="1" applyBorder="1" applyAlignment="1">
      <alignment horizontal="center" vertical="center"/>
    </xf>
    <xf numFmtId="0" fontId="38" fillId="0" borderId="1" xfId="0" applyFont="1" applyBorder="1" applyAlignment="1">
      <alignment horizontal="center" vertical="center" wrapText="1"/>
    </xf>
    <xf numFmtId="0" fontId="39" fillId="0" borderId="2" xfId="0" applyFont="1" applyBorder="1" applyAlignment="1">
      <alignment horizontal="center"/>
    </xf>
    <xf numFmtId="2" fontId="0" fillId="0" borderId="0" xfId="0" applyNumberFormat="1" applyAlignment="1">
      <alignment horizontal="left" vertical="center" wrapText="1"/>
    </xf>
    <xf numFmtId="2" fontId="0" fillId="0" borderId="0" xfId="0" applyNumberFormat="1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40"/>
  <sheetViews>
    <sheetView view="pageLayout" zoomScale="140" zoomScaleNormal="100" zoomScaleSheetLayoutView="140" zoomScalePageLayoutView="140" workbookViewId="0">
      <selection activeCell="A12" sqref="A12:I12"/>
    </sheetView>
  </sheetViews>
  <sheetFormatPr defaultRowHeight="15"/>
  <cols>
    <col min="1" max="1" width="7.28515625" customWidth="1"/>
    <col min="2" max="2" width="7" customWidth="1"/>
    <col min="3" max="3" width="7.5703125" customWidth="1"/>
    <col min="4" max="4" width="10.85546875" customWidth="1"/>
    <col min="6" max="6" width="10" customWidth="1"/>
    <col min="7" max="7" width="10.5703125" customWidth="1"/>
    <col min="9" max="9" width="12.42578125" customWidth="1"/>
  </cols>
  <sheetData>
    <row r="1" spans="1:9" ht="20.25">
      <c r="A1" s="155" t="s">
        <v>123</v>
      </c>
      <c r="B1" s="155"/>
      <c r="C1" s="155"/>
      <c r="D1" s="155"/>
      <c r="E1" s="155"/>
      <c r="F1" s="155"/>
      <c r="G1" s="155"/>
      <c r="H1" s="155"/>
      <c r="I1" s="155"/>
    </row>
    <row r="2" spans="1:9" ht="20.25">
      <c r="A2" s="155" t="s">
        <v>124</v>
      </c>
      <c r="B2" s="155"/>
      <c r="C2" s="155"/>
      <c r="D2" s="155"/>
      <c r="E2" s="155"/>
      <c r="F2" s="155"/>
      <c r="G2" s="155"/>
      <c r="H2" s="155"/>
      <c r="I2" s="155"/>
    </row>
    <row r="3" spans="1:9" ht="20.25">
      <c r="A3" s="155" t="s">
        <v>125</v>
      </c>
      <c r="B3" s="155"/>
      <c r="C3" s="155"/>
      <c r="D3" s="155"/>
      <c r="E3" s="155"/>
      <c r="F3" s="155"/>
      <c r="G3" s="155"/>
      <c r="H3" s="155"/>
      <c r="I3" s="155"/>
    </row>
    <row r="4" spans="1:9" ht="20.25">
      <c r="A4" s="155" t="s">
        <v>126</v>
      </c>
      <c r="B4" s="155"/>
      <c r="C4" s="155"/>
      <c r="D4" s="155"/>
      <c r="E4" s="155"/>
      <c r="F4" s="155"/>
      <c r="G4" s="155"/>
      <c r="H4" s="155"/>
      <c r="I4" s="155"/>
    </row>
    <row r="5" spans="1:9" ht="20.25">
      <c r="A5" s="155" t="s">
        <v>127</v>
      </c>
      <c r="B5" s="155"/>
      <c r="C5" s="155"/>
      <c r="D5" s="155"/>
      <c r="E5" s="155"/>
      <c r="F5" s="155"/>
      <c r="G5" s="155"/>
      <c r="H5" s="155"/>
      <c r="I5" s="155"/>
    </row>
    <row r="6" spans="1:9" ht="18.75">
      <c r="A6" s="154" t="s">
        <v>128</v>
      </c>
      <c r="B6" s="154"/>
      <c r="C6" s="154"/>
      <c r="D6" s="154"/>
      <c r="E6" s="154"/>
      <c r="F6" s="154"/>
      <c r="G6" s="154"/>
      <c r="H6" s="154"/>
      <c r="I6" s="154"/>
    </row>
    <row r="7" spans="1:9" ht="15.75" thickBot="1">
      <c r="A7" s="55"/>
      <c r="B7" s="55"/>
      <c r="C7" s="55"/>
      <c r="D7" s="55"/>
      <c r="E7" s="55"/>
      <c r="F7" s="55"/>
      <c r="G7" s="55"/>
      <c r="H7" s="55"/>
      <c r="I7" s="55"/>
    </row>
    <row r="8" spans="1:9" ht="21.75" customHeight="1">
      <c r="A8" s="156" t="s">
        <v>129</v>
      </c>
      <c r="B8" s="156"/>
      <c r="C8" s="156"/>
      <c r="D8" s="156"/>
      <c r="E8" s="156"/>
      <c r="F8" s="156"/>
      <c r="G8" s="156"/>
      <c r="H8" s="156"/>
      <c r="I8" s="156"/>
    </row>
    <row r="10" spans="1:9" s="86" customFormat="1" ht="15.75">
      <c r="A10" s="56" t="s">
        <v>131</v>
      </c>
      <c r="B10" s="56"/>
      <c r="C10" s="56"/>
      <c r="D10" s="85"/>
      <c r="I10" s="57" t="s">
        <v>133</v>
      </c>
    </row>
    <row r="12" spans="1:9" ht="83.25" customHeight="1">
      <c r="A12" s="157" t="s">
        <v>180</v>
      </c>
      <c r="B12" s="158"/>
      <c r="C12" s="158"/>
      <c r="D12" s="158"/>
      <c r="E12" s="158"/>
      <c r="F12" s="158"/>
      <c r="G12" s="158"/>
      <c r="H12" s="158"/>
      <c r="I12" s="158"/>
    </row>
    <row r="13" spans="1:9" ht="99" customHeight="1">
      <c r="A13" s="159" t="s">
        <v>179</v>
      </c>
      <c r="B13" s="160"/>
      <c r="C13" s="160"/>
      <c r="D13" s="160"/>
      <c r="E13" s="160"/>
      <c r="F13" s="160"/>
      <c r="G13" s="160"/>
      <c r="H13" s="160"/>
      <c r="I13" s="160"/>
    </row>
    <row r="14" spans="1:9" ht="20.25">
      <c r="D14" s="161" t="s">
        <v>130</v>
      </c>
      <c r="E14" s="161"/>
      <c r="F14" s="161"/>
    </row>
    <row r="15" spans="1:9" ht="62.25" customHeight="1">
      <c r="A15" s="162" t="s">
        <v>134</v>
      </c>
      <c r="B15" s="163"/>
      <c r="C15" s="163"/>
      <c r="D15" s="163"/>
      <c r="E15" s="163"/>
      <c r="F15" s="163"/>
      <c r="G15" s="163"/>
      <c r="H15" s="163"/>
      <c r="I15" s="163"/>
    </row>
    <row r="16" spans="1:9" ht="16.5" customHeight="1">
      <c r="A16" s="162" t="s">
        <v>132</v>
      </c>
      <c r="B16" s="162"/>
      <c r="C16" s="162"/>
      <c r="D16" s="162"/>
      <c r="E16" s="162"/>
      <c r="F16" s="162"/>
      <c r="G16" s="162"/>
      <c r="H16" s="162"/>
      <c r="I16" s="162"/>
    </row>
    <row r="17" spans="1:9" ht="32.25" customHeight="1">
      <c r="A17" s="162" t="s">
        <v>145</v>
      </c>
      <c r="B17" s="162"/>
      <c r="C17" s="162"/>
      <c r="D17" s="162"/>
      <c r="E17" s="162"/>
      <c r="F17" s="162"/>
      <c r="G17" s="162"/>
      <c r="H17" s="162"/>
      <c r="I17" s="162"/>
    </row>
    <row r="18" spans="1:9" ht="17.25" customHeight="1">
      <c r="A18" s="162" t="s">
        <v>146</v>
      </c>
      <c r="B18" s="162"/>
      <c r="C18" s="162"/>
      <c r="D18" s="162"/>
      <c r="E18" s="162"/>
      <c r="F18" s="162"/>
      <c r="G18" s="162"/>
      <c r="H18" s="162"/>
      <c r="I18" s="162"/>
    </row>
    <row r="19" spans="1:9">
      <c r="A19" t="s">
        <v>135</v>
      </c>
      <c r="H19" s="94"/>
    </row>
    <row r="20" spans="1:9">
      <c r="A20" s="165" t="s">
        <v>136</v>
      </c>
      <c r="B20" s="165"/>
      <c r="C20" s="165"/>
      <c r="D20" s="95">
        <v>6290550</v>
      </c>
      <c r="E20" t="s">
        <v>137</v>
      </c>
      <c r="G20" s="96">
        <v>6372650</v>
      </c>
      <c r="H20" t="s">
        <v>138</v>
      </c>
    </row>
    <row r="21" spans="1:9">
      <c r="A21" s="165" t="s">
        <v>139</v>
      </c>
      <c r="B21" s="165"/>
      <c r="C21" s="165"/>
      <c r="D21" s="97">
        <v>6892521</v>
      </c>
      <c r="E21" t="s">
        <v>137</v>
      </c>
      <c r="G21" s="98">
        <v>6974621</v>
      </c>
      <c r="H21" t="s">
        <v>138</v>
      </c>
    </row>
    <row r="22" spans="1:9" ht="14.25" customHeight="1">
      <c r="A22" t="s">
        <v>147</v>
      </c>
    </row>
    <row r="23" spans="1:9" ht="30" customHeight="1">
      <c r="A23" s="166" t="s">
        <v>140</v>
      </c>
      <c r="B23" s="166"/>
      <c r="C23" s="166"/>
      <c r="D23" s="166"/>
      <c r="E23" s="166"/>
      <c r="F23" s="166"/>
      <c r="G23" s="166"/>
      <c r="H23" s="166"/>
      <c r="I23" s="166"/>
    </row>
    <row r="24" spans="1:9">
      <c r="A24" s="164" t="s">
        <v>141</v>
      </c>
      <c r="B24" s="164"/>
      <c r="C24" s="164"/>
      <c r="D24" s="164"/>
      <c r="E24" s="164"/>
      <c r="F24" s="164"/>
      <c r="G24" s="164"/>
      <c r="H24" s="164"/>
      <c r="I24" s="164"/>
    </row>
    <row r="25" spans="1:9">
      <c r="A25" t="s">
        <v>142</v>
      </c>
    </row>
    <row r="26" spans="1:9">
      <c r="A26" s="164" t="s">
        <v>143</v>
      </c>
      <c r="B26" s="164"/>
      <c r="C26" s="164"/>
      <c r="D26" s="164"/>
      <c r="E26" s="164"/>
      <c r="F26" s="164"/>
      <c r="G26" s="164"/>
      <c r="H26" s="164"/>
      <c r="I26" s="164"/>
    </row>
    <row r="27" spans="1:9">
      <c r="A27" t="s">
        <v>148</v>
      </c>
    </row>
    <row r="28" spans="1:9">
      <c r="A28" t="s">
        <v>149</v>
      </c>
    </row>
    <row r="29" spans="1:9">
      <c r="A29" t="s">
        <v>150</v>
      </c>
    </row>
    <row r="30" spans="1:9">
      <c r="A30" t="s">
        <v>151</v>
      </c>
    </row>
    <row r="31" spans="1:9">
      <c r="A31" t="s">
        <v>144</v>
      </c>
    </row>
    <row r="32" spans="1:9">
      <c r="A32" s="165" t="s">
        <v>152</v>
      </c>
      <c r="B32" s="165"/>
      <c r="C32" s="165"/>
      <c r="D32" s="165"/>
      <c r="E32" s="165"/>
      <c r="F32" s="165"/>
      <c r="G32" s="165"/>
      <c r="H32" s="165"/>
      <c r="I32" s="165"/>
    </row>
    <row r="33" spans="1:9">
      <c r="A33" s="99" t="s">
        <v>149</v>
      </c>
      <c r="B33" s="99"/>
      <c r="C33" s="99"/>
      <c r="D33" s="99"/>
      <c r="E33" s="99"/>
      <c r="F33" s="99"/>
      <c r="G33" s="99"/>
      <c r="H33" s="99"/>
      <c r="I33" s="99"/>
    </row>
    <row r="34" spans="1:9">
      <c r="A34" s="99" t="s">
        <v>150</v>
      </c>
      <c r="B34" s="99"/>
      <c r="C34" s="99"/>
      <c r="D34" s="99"/>
      <c r="E34" s="99"/>
      <c r="F34" s="99"/>
      <c r="G34" s="99"/>
      <c r="H34" s="99"/>
      <c r="I34" s="99"/>
    </row>
    <row r="35" spans="1:9">
      <c r="A35" s="99" t="s">
        <v>151</v>
      </c>
      <c r="B35" s="99"/>
      <c r="C35" s="99"/>
      <c r="D35" s="99"/>
      <c r="E35" s="99"/>
      <c r="F35" s="99"/>
      <c r="G35" s="99"/>
      <c r="H35" s="99"/>
      <c r="I35" s="99"/>
    </row>
    <row r="36" spans="1:9" ht="16.5" customHeight="1">
      <c r="A36" s="87"/>
      <c r="B36" s="89"/>
      <c r="C36" s="89"/>
      <c r="D36" s="89"/>
      <c r="E36" s="89"/>
      <c r="F36" s="89"/>
      <c r="G36" s="89"/>
      <c r="H36" s="89"/>
      <c r="I36" s="89"/>
    </row>
    <row r="37" spans="1:9" ht="15.75">
      <c r="A37" s="88"/>
      <c r="B37" s="88"/>
      <c r="C37" s="88"/>
      <c r="D37" s="88"/>
      <c r="E37" s="88"/>
      <c r="F37" s="88"/>
      <c r="G37" s="88"/>
      <c r="H37" s="88"/>
      <c r="I37" s="88"/>
    </row>
    <row r="38" spans="1:9">
      <c r="A38" s="164"/>
      <c r="B38" s="164"/>
      <c r="C38" s="164"/>
      <c r="D38" s="164"/>
      <c r="E38" s="164"/>
      <c r="F38" s="164"/>
      <c r="G38" s="164"/>
      <c r="H38" s="164"/>
      <c r="I38" s="164"/>
    </row>
    <row r="40" spans="1:9">
      <c r="A40" s="164"/>
      <c r="B40" s="164"/>
      <c r="C40" s="164"/>
      <c r="D40" s="164"/>
      <c r="E40" s="164"/>
      <c r="F40" s="164"/>
      <c r="G40" s="164"/>
      <c r="H40" s="164"/>
      <c r="I40" s="164"/>
    </row>
  </sheetData>
  <mergeCells count="22">
    <mergeCell ref="A40:I40"/>
    <mergeCell ref="A17:I17"/>
    <mergeCell ref="A18:I18"/>
    <mergeCell ref="A16:I16"/>
    <mergeCell ref="A20:C20"/>
    <mergeCell ref="A21:C21"/>
    <mergeCell ref="A23:I23"/>
    <mergeCell ref="A24:I24"/>
    <mergeCell ref="A26:I26"/>
    <mergeCell ref="A32:I32"/>
    <mergeCell ref="A38:I38"/>
    <mergeCell ref="A8:I8"/>
    <mergeCell ref="A12:I12"/>
    <mergeCell ref="A13:I13"/>
    <mergeCell ref="D14:F14"/>
    <mergeCell ref="A15:I15"/>
    <mergeCell ref="A6:I6"/>
    <mergeCell ref="A1:I1"/>
    <mergeCell ref="A2:I2"/>
    <mergeCell ref="A3:I3"/>
    <mergeCell ref="A4:I4"/>
    <mergeCell ref="A5:I5"/>
  </mergeCells>
  <pageMargins left="0.7" right="0.7" top="0.75" bottom="0.27529761904761907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115"/>
  <sheetViews>
    <sheetView view="pageLayout" zoomScale="130" zoomScaleNormal="100" zoomScaleSheetLayoutView="140" zoomScalePageLayoutView="130" workbookViewId="0">
      <selection activeCell="I56" sqref="I56:J56"/>
    </sheetView>
  </sheetViews>
  <sheetFormatPr defaultRowHeight="15"/>
  <cols>
    <col min="1" max="1" width="6.85546875" style="6" customWidth="1"/>
    <col min="2" max="2" width="43.140625" style="137" customWidth="1"/>
    <col min="3" max="4" width="3.7109375" style="6" customWidth="1"/>
    <col min="5" max="5" width="3.28515625" style="6" customWidth="1"/>
    <col min="6" max="6" width="2.7109375" style="6" customWidth="1"/>
    <col min="7" max="7" width="7.5703125" style="6" customWidth="1"/>
    <col min="8" max="8" width="3.5703125" style="6" customWidth="1"/>
    <col min="9" max="9" width="8.85546875" style="8" customWidth="1"/>
    <col min="10" max="10" width="9.140625" style="8" customWidth="1"/>
    <col min="12" max="12" width="11.85546875" bestFit="1" customWidth="1"/>
  </cols>
  <sheetData>
    <row r="1" spans="1:12" s="3" customFormat="1" ht="51" customHeight="1">
      <c r="A1" s="173" t="s">
        <v>157</v>
      </c>
      <c r="B1" s="173"/>
      <c r="C1" s="173"/>
      <c r="D1" s="173"/>
      <c r="E1" s="173"/>
      <c r="F1" s="173"/>
      <c r="G1" s="173"/>
      <c r="H1" s="173"/>
      <c r="I1" s="173"/>
      <c r="J1" s="173"/>
      <c r="L1" s="1"/>
    </row>
    <row r="2" spans="1:12" s="3" customFormat="1" ht="113.25" customHeight="1">
      <c r="A2" s="5"/>
      <c r="B2" s="125"/>
      <c r="C2" s="172" t="s">
        <v>95</v>
      </c>
      <c r="D2" s="172"/>
      <c r="E2" s="172"/>
      <c r="F2" s="172"/>
      <c r="G2" s="172"/>
      <c r="H2" s="172"/>
      <c r="I2" s="172"/>
      <c r="J2" s="172"/>
    </row>
    <row r="3" spans="1:12" s="3" customFormat="1" ht="18" customHeight="1">
      <c r="A3" s="5"/>
      <c r="B3" s="125"/>
      <c r="C3" s="5"/>
      <c r="D3" s="92"/>
      <c r="E3" s="92"/>
      <c r="F3" s="92"/>
      <c r="G3" s="92"/>
      <c r="H3" s="172" t="s">
        <v>153</v>
      </c>
      <c r="I3" s="172"/>
      <c r="J3" s="172"/>
    </row>
    <row r="4" spans="1:12" s="3" customFormat="1" ht="28.5" customHeight="1">
      <c r="A4" s="170" t="s">
        <v>96</v>
      </c>
      <c r="B4" s="170"/>
      <c r="C4" s="170"/>
      <c r="D4" s="170"/>
      <c r="E4" s="170"/>
      <c r="F4" s="170"/>
      <c r="G4" s="170"/>
      <c r="H4" s="170"/>
      <c r="I4" s="170"/>
      <c r="J4" s="171"/>
    </row>
    <row r="5" spans="1:12" s="3" customFormat="1" ht="81.75" customHeight="1">
      <c r="A5" s="174" t="s">
        <v>25</v>
      </c>
      <c r="B5" s="175" t="s">
        <v>26</v>
      </c>
      <c r="C5" s="174" t="s">
        <v>27</v>
      </c>
      <c r="D5" s="174" t="s">
        <v>28</v>
      </c>
      <c r="E5" s="174" t="s">
        <v>29</v>
      </c>
      <c r="F5" s="174"/>
      <c r="G5" s="174"/>
      <c r="H5" s="174" t="s">
        <v>30</v>
      </c>
      <c r="I5" s="90" t="s">
        <v>105</v>
      </c>
      <c r="J5" s="28" t="s">
        <v>32</v>
      </c>
    </row>
    <row r="6" spans="1:12" s="3" customFormat="1" ht="20.25" customHeight="1">
      <c r="A6" s="174"/>
      <c r="B6" s="175"/>
      <c r="C6" s="174"/>
      <c r="D6" s="174"/>
      <c r="E6" s="174"/>
      <c r="F6" s="174"/>
      <c r="G6" s="174"/>
      <c r="H6" s="174"/>
      <c r="I6" s="28" t="s">
        <v>31</v>
      </c>
      <c r="J6" s="91"/>
    </row>
    <row r="7" spans="1:12" s="59" customFormat="1" ht="26.25" customHeight="1">
      <c r="A7" s="4">
        <v>379</v>
      </c>
      <c r="B7" s="167" t="s">
        <v>1</v>
      </c>
      <c r="C7" s="168"/>
      <c r="D7" s="168"/>
      <c r="E7" s="168"/>
      <c r="F7" s="168"/>
      <c r="G7" s="168"/>
      <c r="H7" s="168"/>
      <c r="I7" s="168"/>
      <c r="J7" s="169"/>
      <c r="K7" s="12"/>
      <c r="L7" s="12"/>
    </row>
    <row r="8" spans="1:12" s="63" customFormat="1" ht="31.5" customHeight="1">
      <c r="A8" s="100">
        <v>379</v>
      </c>
      <c r="B8" s="126" t="s">
        <v>21</v>
      </c>
      <c r="C8" s="101" t="s">
        <v>23</v>
      </c>
      <c r="D8" s="101" t="s">
        <v>22</v>
      </c>
      <c r="E8" s="100"/>
      <c r="F8" s="100"/>
      <c r="G8" s="100"/>
      <c r="H8" s="100"/>
      <c r="I8" s="102">
        <f>SUM(I10)</f>
        <v>493664</v>
      </c>
      <c r="J8" s="103"/>
      <c r="K8" s="13"/>
      <c r="L8" s="13"/>
    </row>
    <row r="9" spans="1:12" s="63" customFormat="1" ht="27" customHeight="1">
      <c r="A9" s="114">
        <v>379</v>
      </c>
      <c r="B9" s="127" t="s">
        <v>33</v>
      </c>
      <c r="C9" s="115" t="s">
        <v>23</v>
      </c>
      <c r="D9" s="115" t="s">
        <v>22</v>
      </c>
      <c r="E9" s="114">
        <v>99</v>
      </c>
      <c r="F9" s="114">
        <v>0</v>
      </c>
      <c r="G9" s="114" t="s">
        <v>24</v>
      </c>
      <c r="H9" s="114"/>
      <c r="I9" s="117">
        <f>I10</f>
        <v>493664</v>
      </c>
      <c r="J9" s="117"/>
      <c r="K9" s="13"/>
      <c r="L9" s="13"/>
    </row>
    <row r="10" spans="1:12" s="59" customFormat="1" ht="30" customHeight="1">
      <c r="A10" s="60">
        <v>379</v>
      </c>
      <c r="B10" s="128" t="s">
        <v>34</v>
      </c>
      <c r="C10" s="61" t="s">
        <v>23</v>
      </c>
      <c r="D10" s="61" t="s">
        <v>22</v>
      </c>
      <c r="E10" s="60">
        <v>99</v>
      </c>
      <c r="F10" s="60">
        <v>0</v>
      </c>
      <c r="G10" s="60" t="s">
        <v>24</v>
      </c>
      <c r="H10" s="60">
        <v>120</v>
      </c>
      <c r="I10" s="62">
        <v>493664</v>
      </c>
      <c r="J10" s="58"/>
      <c r="K10" s="12"/>
      <c r="L10" s="12"/>
    </row>
    <row r="11" spans="1:12" s="63" customFormat="1" ht="64.5" customHeight="1">
      <c r="A11" s="100">
        <v>379</v>
      </c>
      <c r="B11" s="126" t="s">
        <v>83</v>
      </c>
      <c r="C11" s="101" t="s">
        <v>23</v>
      </c>
      <c r="D11" s="101" t="s">
        <v>35</v>
      </c>
      <c r="E11" s="100"/>
      <c r="F11" s="100"/>
      <c r="G11" s="100"/>
      <c r="H11" s="100"/>
      <c r="I11" s="104">
        <f>I12</f>
        <v>1162556</v>
      </c>
      <c r="J11" s="103"/>
    </row>
    <row r="12" spans="1:12" s="63" customFormat="1" ht="25.5" customHeight="1">
      <c r="A12" s="114">
        <v>379</v>
      </c>
      <c r="B12" s="129" t="s">
        <v>33</v>
      </c>
      <c r="C12" s="115" t="s">
        <v>23</v>
      </c>
      <c r="D12" s="115" t="s">
        <v>35</v>
      </c>
      <c r="E12" s="114">
        <v>99</v>
      </c>
      <c r="F12" s="114">
        <v>0</v>
      </c>
      <c r="G12" s="114" t="s">
        <v>24</v>
      </c>
      <c r="H12" s="114"/>
      <c r="I12" s="116">
        <f>SUM(I13:I14)</f>
        <v>1162556</v>
      </c>
      <c r="J12" s="117"/>
    </row>
    <row r="13" spans="1:12" s="63" customFormat="1" ht="26.25" customHeight="1">
      <c r="A13" s="60">
        <v>379</v>
      </c>
      <c r="B13" s="130" t="s">
        <v>37</v>
      </c>
      <c r="C13" s="61" t="s">
        <v>23</v>
      </c>
      <c r="D13" s="61" t="s">
        <v>35</v>
      </c>
      <c r="E13" s="60">
        <v>99</v>
      </c>
      <c r="F13" s="60">
        <v>0</v>
      </c>
      <c r="G13" s="60" t="s">
        <v>24</v>
      </c>
      <c r="H13" s="60">
        <v>120</v>
      </c>
      <c r="I13" s="62">
        <v>1159259</v>
      </c>
      <c r="J13" s="62"/>
    </row>
    <row r="14" spans="1:12" s="59" customFormat="1" ht="17.25" customHeight="1">
      <c r="A14" s="60">
        <v>379</v>
      </c>
      <c r="B14" s="130" t="s">
        <v>38</v>
      </c>
      <c r="C14" s="61" t="s">
        <v>23</v>
      </c>
      <c r="D14" s="61" t="s">
        <v>35</v>
      </c>
      <c r="E14" s="60">
        <v>99</v>
      </c>
      <c r="F14" s="60">
        <v>0</v>
      </c>
      <c r="G14" s="60" t="s">
        <v>24</v>
      </c>
      <c r="H14" s="60">
        <v>850</v>
      </c>
      <c r="I14" s="62">
        <v>3297</v>
      </c>
      <c r="J14" s="58"/>
    </row>
    <row r="15" spans="1:12" s="63" customFormat="1" ht="17.25" customHeight="1">
      <c r="A15" s="100">
        <v>379</v>
      </c>
      <c r="B15" s="131" t="s">
        <v>39</v>
      </c>
      <c r="C15" s="101" t="s">
        <v>23</v>
      </c>
      <c r="D15" s="101" t="s">
        <v>40</v>
      </c>
      <c r="E15" s="100"/>
      <c r="F15" s="100"/>
      <c r="G15" s="100"/>
      <c r="H15" s="100"/>
      <c r="I15" s="102">
        <f>I16</f>
        <v>5000</v>
      </c>
      <c r="J15" s="103"/>
    </row>
    <row r="16" spans="1:12" s="63" customFormat="1" ht="25.5" customHeight="1">
      <c r="A16" s="114">
        <v>379</v>
      </c>
      <c r="B16" s="129" t="s">
        <v>33</v>
      </c>
      <c r="C16" s="115" t="s">
        <v>23</v>
      </c>
      <c r="D16" s="115" t="s">
        <v>40</v>
      </c>
      <c r="E16" s="114">
        <v>99</v>
      </c>
      <c r="F16" s="114">
        <v>0</v>
      </c>
      <c r="G16" s="114" t="s">
        <v>24</v>
      </c>
      <c r="H16" s="114"/>
      <c r="I16" s="117">
        <f>I17</f>
        <v>5000</v>
      </c>
      <c r="J16" s="117"/>
    </row>
    <row r="17" spans="1:10" s="59" customFormat="1" ht="17.25" customHeight="1">
      <c r="A17" s="60">
        <v>379</v>
      </c>
      <c r="B17" s="130" t="s">
        <v>41</v>
      </c>
      <c r="C17" s="61" t="s">
        <v>23</v>
      </c>
      <c r="D17" s="61" t="s">
        <v>40</v>
      </c>
      <c r="E17" s="60">
        <v>99</v>
      </c>
      <c r="F17" s="60">
        <v>0</v>
      </c>
      <c r="G17" s="60" t="s">
        <v>24</v>
      </c>
      <c r="H17" s="60">
        <v>870</v>
      </c>
      <c r="I17" s="62">
        <v>5000</v>
      </c>
      <c r="J17" s="58"/>
    </row>
    <row r="18" spans="1:10" s="63" customFormat="1" ht="17.25" customHeight="1">
      <c r="A18" s="100">
        <v>379</v>
      </c>
      <c r="B18" s="132" t="s">
        <v>42</v>
      </c>
      <c r="C18" s="101" t="s">
        <v>23</v>
      </c>
      <c r="D18" s="101" t="s">
        <v>43</v>
      </c>
      <c r="E18" s="100"/>
      <c r="F18" s="100"/>
      <c r="G18" s="100"/>
      <c r="H18" s="100"/>
      <c r="I18" s="102">
        <f>I19+I21</f>
        <v>296358</v>
      </c>
      <c r="J18" s="102">
        <f>J19+J21</f>
        <v>32000</v>
      </c>
    </row>
    <row r="19" spans="1:10" s="63" customFormat="1" ht="64.5" customHeight="1">
      <c r="A19" s="114">
        <v>379</v>
      </c>
      <c r="B19" s="129" t="s">
        <v>44</v>
      </c>
      <c r="C19" s="115" t="s">
        <v>23</v>
      </c>
      <c r="D19" s="115" t="s">
        <v>43</v>
      </c>
      <c r="E19" s="115" t="s">
        <v>23</v>
      </c>
      <c r="F19" s="114">
        <v>0</v>
      </c>
      <c r="G19" s="114" t="s">
        <v>24</v>
      </c>
      <c r="H19" s="114"/>
      <c r="I19" s="117">
        <f>SUM(I20:I20)</f>
        <v>264358</v>
      </c>
      <c r="J19" s="117">
        <f>SUM(J20:J20)</f>
        <v>0</v>
      </c>
    </row>
    <row r="20" spans="1:10" s="33" customFormat="1" ht="25.5" customHeight="1">
      <c r="A20" s="60">
        <v>379</v>
      </c>
      <c r="B20" s="130" t="s">
        <v>37</v>
      </c>
      <c r="C20" s="61" t="s">
        <v>23</v>
      </c>
      <c r="D20" s="61" t="s">
        <v>43</v>
      </c>
      <c r="E20" s="61" t="s">
        <v>23</v>
      </c>
      <c r="F20" s="60">
        <v>0</v>
      </c>
      <c r="G20" s="60" t="s">
        <v>24</v>
      </c>
      <c r="H20" s="60">
        <v>120</v>
      </c>
      <c r="I20" s="32">
        <v>264358</v>
      </c>
      <c r="J20" s="32"/>
    </row>
    <row r="21" spans="1:10" s="33" customFormat="1" ht="25.5" customHeight="1">
      <c r="A21" s="118">
        <v>379</v>
      </c>
      <c r="B21" s="133" t="s">
        <v>33</v>
      </c>
      <c r="C21" s="119" t="s">
        <v>23</v>
      </c>
      <c r="D21" s="119" t="s">
        <v>43</v>
      </c>
      <c r="E21" s="119" t="s">
        <v>45</v>
      </c>
      <c r="F21" s="118">
        <v>0</v>
      </c>
      <c r="G21" s="119" t="s">
        <v>24</v>
      </c>
      <c r="H21" s="118"/>
      <c r="I21" s="116">
        <f>I22</f>
        <v>32000</v>
      </c>
      <c r="J21" s="116">
        <v>32000</v>
      </c>
    </row>
    <row r="22" spans="1:10" s="63" customFormat="1" ht="17.25" customHeight="1">
      <c r="A22" s="30">
        <v>379</v>
      </c>
      <c r="B22" s="130" t="s">
        <v>36</v>
      </c>
      <c r="C22" s="31" t="s">
        <v>23</v>
      </c>
      <c r="D22" s="31" t="s">
        <v>43</v>
      </c>
      <c r="E22" s="31" t="s">
        <v>45</v>
      </c>
      <c r="F22" s="30">
        <v>0</v>
      </c>
      <c r="G22" s="31" t="s">
        <v>24</v>
      </c>
      <c r="H22" s="30">
        <v>240</v>
      </c>
      <c r="I22" s="32">
        <v>32000</v>
      </c>
      <c r="J22" s="62">
        <v>32000</v>
      </c>
    </row>
    <row r="23" spans="1:10" s="63" customFormat="1" ht="17.25" customHeight="1">
      <c r="A23" s="100">
        <v>379</v>
      </c>
      <c r="B23" s="132" t="s">
        <v>154</v>
      </c>
      <c r="C23" s="101" t="s">
        <v>22</v>
      </c>
      <c r="D23" s="101" t="s">
        <v>47</v>
      </c>
      <c r="E23" s="101"/>
      <c r="F23" s="100"/>
      <c r="G23" s="100"/>
      <c r="H23" s="100"/>
      <c r="I23" s="102">
        <f>I24</f>
        <v>82100</v>
      </c>
      <c r="J23" s="102">
        <f>J24</f>
        <v>82100</v>
      </c>
    </row>
    <row r="24" spans="1:10" s="63" customFormat="1" ht="26.25" customHeight="1">
      <c r="A24" s="114">
        <v>379</v>
      </c>
      <c r="B24" s="133" t="s">
        <v>33</v>
      </c>
      <c r="C24" s="115" t="s">
        <v>22</v>
      </c>
      <c r="D24" s="115" t="s">
        <v>47</v>
      </c>
      <c r="E24" s="115" t="s">
        <v>45</v>
      </c>
      <c r="F24" s="114">
        <v>0</v>
      </c>
      <c r="G24" s="115" t="s">
        <v>24</v>
      </c>
      <c r="H24" s="114"/>
      <c r="I24" s="117">
        <f>I25+I26</f>
        <v>82100</v>
      </c>
      <c r="J24" s="117">
        <f>J25+J26</f>
        <v>82100</v>
      </c>
    </row>
    <row r="25" spans="1:10" s="63" customFormat="1" ht="26.25" customHeight="1">
      <c r="A25" s="60">
        <v>379</v>
      </c>
      <c r="B25" s="128" t="s">
        <v>34</v>
      </c>
      <c r="C25" s="61" t="s">
        <v>22</v>
      </c>
      <c r="D25" s="61" t="s">
        <v>47</v>
      </c>
      <c r="E25" s="61" t="s">
        <v>45</v>
      </c>
      <c r="F25" s="60">
        <v>0</v>
      </c>
      <c r="G25" s="61" t="s">
        <v>24</v>
      </c>
      <c r="H25" s="60">
        <v>120</v>
      </c>
      <c r="I25" s="62">
        <f>J25</f>
        <v>77160</v>
      </c>
      <c r="J25" s="62">
        <v>77160</v>
      </c>
    </row>
    <row r="26" spans="1:10" s="63" customFormat="1" ht="27" customHeight="1">
      <c r="A26" s="60">
        <v>379</v>
      </c>
      <c r="B26" s="130" t="s">
        <v>36</v>
      </c>
      <c r="C26" s="61" t="s">
        <v>22</v>
      </c>
      <c r="D26" s="61" t="s">
        <v>47</v>
      </c>
      <c r="E26" s="61" t="s">
        <v>45</v>
      </c>
      <c r="F26" s="60">
        <v>0</v>
      </c>
      <c r="G26" s="61" t="s">
        <v>24</v>
      </c>
      <c r="H26" s="60">
        <v>240</v>
      </c>
      <c r="I26" s="62">
        <f>J26</f>
        <v>4940</v>
      </c>
      <c r="J26" s="62">
        <v>4940</v>
      </c>
    </row>
    <row r="27" spans="1:10" s="63" customFormat="1" ht="41.25" customHeight="1">
      <c r="A27" s="100">
        <v>379</v>
      </c>
      <c r="B27" s="132" t="s">
        <v>46</v>
      </c>
      <c r="C27" s="101" t="s">
        <v>47</v>
      </c>
      <c r="D27" s="101" t="s">
        <v>48</v>
      </c>
      <c r="E27" s="101"/>
      <c r="F27" s="100"/>
      <c r="G27" s="100"/>
      <c r="H27" s="100"/>
      <c r="I27" s="102">
        <f>I28</f>
        <v>22722</v>
      </c>
      <c r="J27" s="109">
        <f>J28</f>
        <v>17722</v>
      </c>
    </row>
    <row r="28" spans="1:10" s="63" customFormat="1" ht="63" customHeight="1">
      <c r="A28" s="114">
        <v>379</v>
      </c>
      <c r="B28" s="129" t="s">
        <v>49</v>
      </c>
      <c r="C28" s="115" t="s">
        <v>47</v>
      </c>
      <c r="D28" s="115" t="s">
        <v>48</v>
      </c>
      <c r="E28" s="115" t="s">
        <v>50</v>
      </c>
      <c r="F28" s="114">
        <v>0</v>
      </c>
      <c r="G28" s="115" t="s">
        <v>24</v>
      </c>
      <c r="H28" s="114"/>
      <c r="I28" s="117">
        <f>I29+I30</f>
        <v>22722</v>
      </c>
      <c r="J28" s="117">
        <f>J29</f>
        <v>17722</v>
      </c>
    </row>
    <row r="29" spans="1:10" s="63" customFormat="1" ht="27" customHeight="1">
      <c r="A29" s="60">
        <v>379</v>
      </c>
      <c r="B29" s="130" t="s">
        <v>36</v>
      </c>
      <c r="C29" s="61" t="s">
        <v>47</v>
      </c>
      <c r="D29" s="61" t="s">
        <v>48</v>
      </c>
      <c r="E29" s="61" t="s">
        <v>50</v>
      </c>
      <c r="F29" s="60">
        <v>0</v>
      </c>
      <c r="G29" s="61" t="s">
        <v>24</v>
      </c>
      <c r="H29" s="60">
        <v>240</v>
      </c>
      <c r="I29" s="62">
        <v>17722</v>
      </c>
      <c r="J29" s="62">
        <v>17722</v>
      </c>
    </row>
    <row r="30" spans="1:10" s="66" customFormat="1" ht="17.25" customHeight="1">
      <c r="A30" s="60">
        <v>379</v>
      </c>
      <c r="B30" s="130" t="s">
        <v>38</v>
      </c>
      <c r="C30" s="61" t="s">
        <v>47</v>
      </c>
      <c r="D30" s="61" t="s">
        <v>48</v>
      </c>
      <c r="E30" s="61" t="s">
        <v>50</v>
      </c>
      <c r="F30" s="60">
        <v>0</v>
      </c>
      <c r="G30" s="61" t="s">
        <v>24</v>
      </c>
      <c r="H30" s="60">
        <v>850</v>
      </c>
      <c r="I30" s="62">
        <v>5000</v>
      </c>
      <c r="J30" s="65"/>
    </row>
    <row r="31" spans="1:10" s="24" customFormat="1" ht="26.25" customHeight="1">
      <c r="A31" s="105">
        <v>379</v>
      </c>
      <c r="B31" s="134" t="s">
        <v>88</v>
      </c>
      <c r="C31" s="106" t="s">
        <v>47</v>
      </c>
      <c r="D31" s="106" t="s">
        <v>63</v>
      </c>
      <c r="E31" s="106"/>
      <c r="F31" s="105"/>
      <c r="G31" s="106"/>
      <c r="H31" s="105"/>
      <c r="I31" s="107">
        <f>I32</f>
        <v>3000</v>
      </c>
      <c r="J31" s="108"/>
    </row>
    <row r="32" spans="1:10" s="24" customFormat="1" ht="25.5" customHeight="1">
      <c r="A32" s="120">
        <v>379</v>
      </c>
      <c r="B32" s="129" t="s">
        <v>33</v>
      </c>
      <c r="C32" s="121" t="s">
        <v>47</v>
      </c>
      <c r="D32" s="121" t="s">
        <v>63</v>
      </c>
      <c r="E32" s="121" t="s">
        <v>86</v>
      </c>
      <c r="F32" s="120">
        <v>0</v>
      </c>
      <c r="G32" s="121" t="s">
        <v>24</v>
      </c>
      <c r="H32" s="120"/>
      <c r="I32" s="122">
        <f>I33</f>
        <v>3000</v>
      </c>
      <c r="J32" s="122"/>
    </row>
    <row r="33" spans="1:12" s="59" customFormat="1" ht="26.25" customHeight="1">
      <c r="A33" s="21">
        <v>379</v>
      </c>
      <c r="B33" s="130" t="s">
        <v>36</v>
      </c>
      <c r="C33" s="22" t="s">
        <v>47</v>
      </c>
      <c r="D33" s="22" t="s">
        <v>63</v>
      </c>
      <c r="E33" s="22" t="s">
        <v>86</v>
      </c>
      <c r="F33" s="21">
        <v>0</v>
      </c>
      <c r="G33" s="22" t="s">
        <v>24</v>
      </c>
      <c r="H33" s="21">
        <v>240</v>
      </c>
      <c r="I33" s="23">
        <v>3000</v>
      </c>
      <c r="J33" s="58"/>
    </row>
    <row r="34" spans="1:12" s="63" customFormat="1" ht="17.25" customHeight="1">
      <c r="A34" s="100">
        <v>379</v>
      </c>
      <c r="B34" s="132" t="s">
        <v>51</v>
      </c>
      <c r="C34" s="101" t="s">
        <v>35</v>
      </c>
      <c r="D34" s="101" t="s">
        <v>52</v>
      </c>
      <c r="E34" s="101"/>
      <c r="F34" s="100"/>
      <c r="G34" s="100"/>
      <c r="H34" s="100"/>
      <c r="I34" s="102">
        <f>I35</f>
        <v>290000</v>
      </c>
      <c r="J34" s="109">
        <f>J35</f>
        <v>290000</v>
      </c>
    </row>
    <row r="35" spans="1:12" s="63" customFormat="1" ht="26.25" customHeight="1">
      <c r="A35" s="114">
        <v>379</v>
      </c>
      <c r="B35" s="129" t="s">
        <v>33</v>
      </c>
      <c r="C35" s="115" t="s">
        <v>35</v>
      </c>
      <c r="D35" s="115" t="s">
        <v>52</v>
      </c>
      <c r="E35" s="115" t="s">
        <v>45</v>
      </c>
      <c r="F35" s="114">
        <v>0</v>
      </c>
      <c r="G35" s="115" t="s">
        <v>24</v>
      </c>
      <c r="H35" s="114"/>
      <c r="I35" s="117">
        <f>I36</f>
        <v>290000</v>
      </c>
      <c r="J35" s="117">
        <f>J36</f>
        <v>290000</v>
      </c>
    </row>
    <row r="36" spans="1:12" s="59" customFormat="1" ht="40.5" customHeight="1">
      <c r="A36" s="60">
        <v>379</v>
      </c>
      <c r="B36" s="130" t="s">
        <v>53</v>
      </c>
      <c r="C36" s="61" t="s">
        <v>35</v>
      </c>
      <c r="D36" s="61" t="s">
        <v>52</v>
      </c>
      <c r="E36" s="61" t="s">
        <v>45</v>
      </c>
      <c r="F36" s="60">
        <v>0</v>
      </c>
      <c r="G36" s="61" t="s">
        <v>24</v>
      </c>
      <c r="H36" s="60">
        <v>810</v>
      </c>
      <c r="I36" s="62">
        <v>290000</v>
      </c>
      <c r="J36" s="110">
        <v>290000</v>
      </c>
    </row>
    <row r="37" spans="1:12" s="63" customFormat="1" ht="17.25" customHeight="1">
      <c r="A37" s="100">
        <v>379</v>
      </c>
      <c r="B37" s="132" t="s">
        <v>54</v>
      </c>
      <c r="C37" s="101" t="s">
        <v>35</v>
      </c>
      <c r="D37" s="101" t="s">
        <v>48</v>
      </c>
      <c r="E37" s="101"/>
      <c r="F37" s="100"/>
      <c r="G37" s="100"/>
      <c r="H37" s="100"/>
      <c r="I37" s="102">
        <f>I38</f>
        <v>1058400</v>
      </c>
      <c r="J37" s="109">
        <f>J38</f>
        <v>230400</v>
      </c>
    </row>
    <row r="38" spans="1:12" s="63" customFormat="1" ht="77.25" customHeight="1">
      <c r="A38" s="114">
        <v>379</v>
      </c>
      <c r="B38" s="129" t="s">
        <v>55</v>
      </c>
      <c r="C38" s="115" t="s">
        <v>35</v>
      </c>
      <c r="D38" s="115" t="s">
        <v>48</v>
      </c>
      <c r="E38" s="115" t="s">
        <v>22</v>
      </c>
      <c r="F38" s="114">
        <v>0</v>
      </c>
      <c r="G38" s="115" t="s">
        <v>24</v>
      </c>
      <c r="H38" s="114"/>
      <c r="I38" s="117">
        <f>I39</f>
        <v>1058400</v>
      </c>
      <c r="J38" s="117">
        <f>J39</f>
        <v>230400</v>
      </c>
    </row>
    <row r="39" spans="1:12" s="59" customFormat="1" ht="25.5" customHeight="1">
      <c r="A39" s="60">
        <v>379</v>
      </c>
      <c r="B39" s="130" t="s">
        <v>36</v>
      </c>
      <c r="C39" s="61" t="s">
        <v>35</v>
      </c>
      <c r="D39" s="61" t="s">
        <v>48</v>
      </c>
      <c r="E39" s="61" t="s">
        <v>22</v>
      </c>
      <c r="F39" s="60">
        <v>0</v>
      </c>
      <c r="G39" s="61" t="s">
        <v>24</v>
      </c>
      <c r="H39" s="60">
        <v>240</v>
      </c>
      <c r="I39" s="62">
        <v>1058400</v>
      </c>
      <c r="J39" s="123">
        <v>230400</v>
      </c>
      <c r="L39" s="67"/>
    </row>
    <row r="40" spans="1:12" s="63" customFormat="1" ht="17.25" customHeight="1">
      <c r="A40" s="100">
        <v>379</v>
      </c>
      <c r="B40" s="132" t="s">
        <v>56</v>
      </c>
      <c r="C40" s="101" t="s">
        <v>52</v>
      </c>
      <c r="D40" s="101" t="s">
        <v>47</v>
      </c>
      <c r="E40" s="101"/>
      <c r="F40" s="100"/>
      <c r="G40" s="100"/>
      <c r="H40" s="100"/>
      <c r="I40" s="111">
        <f>SUM(I41,I43)</f>
        <v>1143847</v>
      </c>
      <c r="J40" s="109">
        <f>J41+J43</f>
        <v>516878</v>
      </c>
    </row>
    <row r="41" spans="1:12" s="63" customFormat="1" ht="63.75" customHeight="1">
      <c r="A41" s="114">
        <v>379</v>
      </c>
      <c r="B41" s="129" t="s">
        <v>44</v>
      </c>
      <c r="C41" s="115" t="s">
        <v>52</v>
      </c>
      <c r="D41" s="115" t="s">
        <v>47</v>
      </c>
      <c r="E41" s="115" t="s">
        <v>23</v>
      </c>
      <c r="F41" s="114">
        <v>0</v>
      </c>
      <c r="G41" s="115" t="s">
        <v>24</v>
      </c>
      <c r="H41" s="114"/>
      <c r="I41" s="117">
        <f>I42</f>
        <v>1107847</v>
      </c>
      <c r="J41" s="117">
        <f>J42</f>
        <v>480878</v>
      </c>
    </row>
    <row r="42" spans="1:12" s="33" customFormat="1" ht="26.25" customHeight="1">
      <c r="A42" s="60">
        <v>379</v>
      </c>
      <c r="B42" s="130" t="s">
        <v>36</v>
      </c>
      <c r="C42" s="61" t="s">
        <v>52</v>
      </c>
      <c r="D42" s="61" t="s">
        <v>47</v>
      </c>
      <c r="E42" s="61" t="s">
        <v>23</v>
      </c>
      <c r="F42" s="60">
        <v>0</v>
      </c>
      <c r="G42" s="61" t="s">
        <v>24</v>
      </c>
      <c r="H42" s="60">
        <v>240</v>
      </c>
      <c r="I42" s="62">
        <v>1107847</v>
      </c>
      <c r="J42" s="32">
        <v>480878</v>
      </c>
    </row>
    <row r="43" spans="1:12" s="63" customFormat="1" ht="63.75" customHeight="1">
      <c r="A43" s="118">
        <v>379</v>
      </c>
      <c r="B43" s="133" t="s">
        <v>91</v>
      </c>
      <c r="C43" s="119" t="s">
        <v>52</v>
      </c>
      <c r="D43" s="119" t="s">
        <v>47</v>
      </c>
      <c r="E43" s="119" t="s">
        <v>89</v>
      </c>
      <c r="F43" s="118">
        <v>0</v>
      </c>
      <c r="G43" s="119" t="s">
        <v>24</v>
      </c>
      <c r="H43" s="118"/>
      <c r="I43" s="116">
        <f>I44</f>
        <v>36000</v>
      </c>
      <c r="J43" s="124">
        <f>J44</f>
        <v>36000</v>
      </c>
    </row>
    <row r="44" spans="1:12" s="70" customFormat="1" ht="30.75" customHeight="1">
      <c r="A44" s="60">
        <v>379</v>
      </c>
      <c r="B44" s="130" t="s">
        <v>36</v>
      </c>
      <c r="C44" s="61" t="s">
        <v>52</v>
      </c>
      <c r="D44" s="61" t="s">
        <v>47</v>
      </c>
      <c r="E44" s="61" t="s">
        <v>89</v>
      </c>
      <c r="F44" s="60">
        <v>0</v>
      </c>
      <c r="G44" s="61" t="s">
        <v>24</v>
      </c>
      <c r="H44" s="60">
        <v>240</v>
      </c>
      <c r="I44" s="62">
        <v>36000</v>
      </c>
      <c r="J44" s="110">
        <v>36000</v>
      </c>
    </row>
    <row r="45" spans="1:12" s="63" customFormat="1" ht="23.25" customHeight="1">
      <c r="A45" s="112">
        <v>379</v>
      </c>
      <c r="B45" s="135" t="s">
        <v>57</v>
      </c>
      <c r="C45" s="113" t="s">
        <v>58</v>
      </c>
      <c r="D45" s="113" t="s">
        <v>23</v>
      </c>
      <c r="E45" s="113"/>
      <c r="F45" s="112"/>
      <c r="G45" s="112"/>
      <c r="H45" s="112"/>
      <c r="I45" s="109">
        <f>I46</f>
        <v>69044</v>
      </c>
      <c r="J45" s="103"/>
    </row>
    <row r="46" spans="1:12" s="63" customFormat="1" ht="24" customHeight="1">
      <c r="A46" s="114">
        <v>379</v>
      </c>
      <c r="B46" s="129" t="s">
        <v>59</v>
      </c>
      <c r="C46" s="115" t="s">
        <v>58</v>
      </c>
      <c r="D46" s="115" t="s">
        <v>23</v>
      </c>
      <c r="E46" s="115" t="s">
        <v>45</v>
      </c>
      <c r="F46" s="114">
        <v>0</v>
      </c>
      <c r="G46" s="115" t="s">
        <v>24</v>
      </c>
      <c r="H46" s="114"/>
      <c r="I46" s="117">
        <f>I47</f>
        <v>69044</v>
      </c>
      <c r="J46" s="117"/>
    </row>
    <row r="47" spans="1:12" s="59" customFormat="1" ht="25.5" customHeight="1">
      <c r="A47" s="60">
        <v>379</v>
      </c>
      <c r="B47" s="130" t="s">
        <v>60</v>
      </c>
      <c r="C47" s="61" t="s">
        <v>58</v>
      </c>
      <c r="D47" s="61" t="s">
        <v>23</v>
      </c>
      <c r="E47" s="61" t="s">
        <v>45</v>
      </c>
      <c r="F47" s="60">
        <v>0</v>
      </c>
      <c r="G47" s="61" t="s">
        <v>24</v>
      </c>
      <c r="H47" s="60">
        <v>310</v>
      </c>
      <c r="I47" s="62">
        <v>69044</v>
      </c>
      <c r="J47" s="58"/>
    </row>
    <row r="48" spans="1:12" s="63" customFormat="1" ht="26.25" customHeight="1">
      <c r="A48" s="100">
        <v>379</v>
      </c>
      <c r="B48" s="132" t="s">
        <v>61</v>
      </c>
      <c r="C48" s="101" t="s">
        <v>40</v>
      </c>
      <c r="D48" s="101" t="s">
        <v>52</v>
      </c>
      <c r="E48" s="101"/>
      <c r="F48" s="100"/>
      <c r="G48" s="100"/>
      <c r="H48" s="100"/>
      <c r="I48" s="102">
        <f>I49</f>
        <v>161552</v>
      </c>
      <c r="J48" s="103"/>
    </row>
    <row r="49" spans="1:10" s="63" customFormat="1" ht="54" customHeight="1">
      <c r="A49" s="114">
        <v>379</v>
      </c>
      <c r="B49" s="129" t="s">
        <v>62</v>
      </c>
      <c r="C49" s="115" t="s">
        <v>40</v>
      </c>
      <c r="D49" s="115" t="s">
        <v>52</v>
      </c>
      <c r="E49" s="115" t="s">
        <v>48</v>
      </c>
      <c r="F49" s="114">
        <v>0</v>
      </c>
      <c r="G49" s="115" t="s">
        <v>24</v>
      </c>
      <c r="H49" s="114"/>
      <c r="I49" s="117">
        <f>I50</f>
        <v>161552</v>
      </c>
      <c r="J49" s="117"/>
    </row>
    <row r="50" spans="1:10" s="63" customFormat="1" ht="26.25" customHeight="1">
      <c r="A50" s="60">
        <v>379</v>
      </c>
      <c r="B50" s="130" t="s">
        <v>37</v>
      </c>
      <c r="C50" s="61" t="s">
        <v>40</v>
      </c>
      <c r="D50" s="61" t="s">
        <v>52</v>
      </c>
      <c r="E50" s="61" t="s">
        <v>48</v>
      </c>
      <c r="F50" s="60">
        <v>0</v>
      </c>
      <c r="G50" s="61" t="s">
        <v>24</v>
      </c>
      <c r="H50" s="60">
        <v>120</v>
      </c>
      <c r="I50" s="62">
        <v>161552</v>
      </c>
      <c r="J50" s="71"/>
    </row>
    <row r="51" spans="1:10" s="63" customFormat="1" ht="26.25" customHeight="1">
      <c r="A51" s="100">
        <v>379</v>
      </c>
      <c r="B51" s="132" t="s">
        <v>155</v>
      </c>
      <c r="C51" s="101" t="s">
        <v>63</v>
      </c>
      <c r="D51" s="101" t="s">
        <v>47</v>
      </c>
      <c r="E51" s="101"/>
      <c r="F51" s="100"/>
      <c r="G51" s="100"/>
      <c r="H51" s="100"/>
      <c r="I51" s="102">
        <f>I52+I54</f>
        <v>2186378</v>
      </c>
      <c r="J51" s="71"/>
    </row>
    <row r="52" spans="1:10" s="63" customFormat="1" ht="54" customHeight="1">
      <c r="A52" s="114">
        <v>379</v>
      </c>
      <c r="B52" s="129" t="s">
        <v>64</v>
      </c>
      <c r="C52" s="115" t="s">
        <v>63</v>
      </c>
      <c r="D52" s="115" t="s">
        <v>47</v>
      </c>
      <c r="E52" s="115" t="s">
        <v>52</v>
      </c>
      <c r="F52" s="114">
        <v>0</v>
      </c>
      <c r="G52" s="115" t="s">
        <v>24</v>
      </c>
      <c r="H52" s="114"/>
      <c r="I52" s="117">
        <f>I53</f>
        <v>1341713</v>
      </c>
      <c r="J52" s="71"/>
    </row>
    <row r="53" spans="1:10" s="63" customFormat="1" ht="17.25" customHeight="1">
      <c r="A53" s="60">
        <v>379</v>
      </c>
      <c r="B53" s="130" t="s">
        <v>65</v>
      </c>
      <c r="C53" s="61" t="s">
        <v>63</v>
      </c>
      <c r="D53" s="61" t="s">
        <v>47</v>
      </c>
      <c r="E53" s="61" t="s">
        <v>52</v>
      </c>
      <c r="F53" s="60">
        <v>0</v>
      </c>
      <c r="G53" s="61" t="s">
        <v>24</v>
      </c>
      <c r="H53" s="60">
        <v>540</v>
      </c>
      <c r="I53" s="62">
        <v>1341713</v>
      </c>
      <c r="J53" s="71"/>
    </row>
    <row r="54" spans="1:10" s="63" customFormat="1" ht="17.25" customHeight="1">
      <c r="A54" s="114">
        <v>379</v>
      </c>
      <c r="B54" s="129" t="s">
        <v>59</v>
      </c>
      <c r="C54" s="115" t="s">
        <v>63</v>
      </c>
      <c r="D54" s="115" t="s">
        <v>47</v>
      </c>
      <c r="E54" s="115" t="s">
        <v>45</v>
      </c>
      <c r="F54" s="114">
        <v>0</v>
      </c>
      <c r="G54" s="115" t="s">
        <v>24</v>
      </c>
      <c r="H54" s="114"/>
      <c r="I54" s="117">
        <f>I55</f>
        <v>844665</v>
      </c>
      <c r="J54" s="71"/>
    </row>
    <row r="55" spans="1:10" s="63" customFormat="1" ht="17.25" customHeight="1">
      <c r="A55" s="60">
        <v>379</v>
      </c>
      <c r="B55" s="130" t="s">
        <v>65</v>
      </c>
      <c r="C55" s="61" t="s">
        <v>63</v>
      </c>
      <c r="D55" s="61" t="s">
        <v>47</v>
      </c>
      <c r="E55" s="61" t="s">
        <v>45</v>
      </c>
      <c r="F55" s="60">
        <v>0</v>
      </c>
      <c r="G55" s="61" t="s">
        <v>24</v>
      </c>
      <c r="H55" s="60">
        <v>540</v>
      </c>
      <c r="I55" s="62">
        <v>844665</v>
      </c>
      <c r="J55" s="71"/>
    </row>
    <row r="56" spans="1:10" ht="17.25" customHeight="1">
      <c r="A56" s="60"/>
      <c r="B56" s="136" t="s">
        <v>66</v>
      </c>
      <c r="C56" s="61"/>
      <c r="D56" s="61"/>
      <c r="E56" s="61"/>
      <c r="F56" s="60"/>
      <c r="G56" s="60"/>
      <c r="H56" s="60"/>
      <c r="I56" s="71">
        <f>I8+I11+I15+I18+I23+I27+I31+I34+I37+I40+I45+I48+I51</f>
        <v>6974621</v>
      </c>
      <c r="J56" s="71">
        <f>J8+J11+J15+J18+J23+J27+J31+J34+J37+J40+J45+J48+J51</f>
        <v>1169100</v>
      </c>
    </row>
    <row r="57" spans="1:10">
      <c r="C57" s="7"/>
      <c r="D57" s="7"/>
      <c r="E57" s="7"/>
    </row>
    <row r="58" spans="1:10">
      <c r="C58" s="7"/>
      <c r="D58" s="7"/>
      <c r="E58" s="7"/>
      <c r="I58" s="29"/>
    </row>
    <row r="59" spans="1:10">
      <c r="C59" s="7"/>
      <c r="D59" s="7"/>
      <c r="E59" s="7"/>
    </row>
    <row r="60" spans="1:10">
      <c r="C60" s="7"/>
      <c r="D60" s="7"/>
      <c r="E60" s="7"/>
    </row>
    <row r="61" spans="1:10">
      <c r="C61" s="7"/>
      <c r="D61" s="7"/>
      <c r="E61" s="7"/>
    </row>
    <row r="62" spans="1:10">
      <c r="C62" s="7"/>
      <c r="D62" s="7"/>
      <c r="E62" s="7"/>
    </row>
    <row r="63" spans="1:10">
      <c r="C63" s="7"/>
      <c r="D63" s="7"/>
      <c r="E63" s="7"/>
    </row>
    <row r="64" spans="1:10">
      <c r="C64" s="7"/>
      <c r="D64" s="7"/>
      <c r="E64" s="7"/>
    </row>
    <row r="65" spans="3:5">
      <c r="C65" s="7"/>
      <c r="D65" s="7"/>
      <c r="E65" s="7"/>
    </row>
    <row r="66" spans="3:5">
      <c r="C66" s="7"/>
      <c r="D66" s="7"/>
      <c r="E66" s="7"/>
    </row>
    <row r="67" spans="3:5">
      <c r="C67" s="7"/>
      <c r="D67" s="7"/>
      <c r="E67" s="7"/>
    </row>
    <row r="68" spans="3:5">
      <c r="C68" s="7"/>
      <c r="D68" s="7"/>
      <c r="E68" s="7"/>
    </row>
    <row r="69" spans="3:5">
      <c r="C69" s="7"/>
      <c r="D69" s="7"/>
      <c r="E69" s="7"/>
    </row>
    <row r="70" spans="3:5">
      <c r="C70" s="7"/>
      <c r="D70" s="7"/>
      <c r="E70" s="7"/>
    </row>
    <row r="71" spans="3:5">
      <c r="C71" s="7"/>
      <c r="D71" s="7"/>
      <c r="E71" s="7"/>
    </row>
    <row r="72" spans="3:5">
      <c r="C72" s="7"/>
      <c r="D72" s="7"/>
      <c r="E72" s="7"/>
    </row>
    <row r="73" spans="3:5">
      <c r="C73" s="7"/>
      <c r="D73" s="7"/>
      <c r="E73" s="7"/>
    </row>
    <row r="74" spans="3:5">
      <c r="C74" s="7"/>
      <c r="D74" s="7"/>
      <c r="E74" s="7"/>
    </row>
    <row r="75" spans="3:5">
      <c r="C75" s="7"/>
      <c r="D75" s="7"/>
      <c r="E75" s="7"/>
    </row>
    <row r="76" spans="3:5">
      <c r="C76" s="7"/>
      <c r="D76" s="7"/>
      <c r="E76" s="7"/>
    </row>
    <row r="77" spans="3:5">
      <c r="C77" s="7"/>
      <c r="D77" s="7"/>
      <c r="E77" s="7"/>
    </row>
    <row r="78" spans="3:5">
      <c r="C78" s="7"/>
      <c r="D78" s="7"/>
      <c r="E78" s="7"/>
    </row>
    <row r="79" spans="3:5">
      <c r="C79" s="7"/>
      <c r="D79" s="7"/>
      <c r="E79" s="7"/>
    </row>
    <row r="80" spans="3:5">
      <c r="C80" s="7"/>
      <c r="D80" s="7"/>
      <c r="E80" s="7"/>
    </row>
    <row r="81" spans="3:5">
      <c r="C81" s="7"/>
      <c r="D81" s="7"/>
      <c r="E81" s="7"/>
    </row>
    <row r="82" spans="3:5">
      <c r="C82" s="7"/>
      <c r="D82" s="7"/>
      <c r="E82" s="7"/>
    </row>
    <row r="83" spans="3:5">
      <c r="C83" s="7"/>
      <c r="D83" s="7"/>
      <c r="E83" s="7"/>
    </row>
    <row r="84" spans="3:5">
      <c r="C84" s="7"/>
      <c r="D84" s="7"/>
      <c r="E84" s="7"/>
    </row>
    <row r="85" spans="3:5">
      <c r="C85" s="7"/>
      <c r="D85" s="7"/>
      <c r="E85" s="7"/>
    </row>
    <row r="86" spans="3:5">
      <c r="C86" s="7"/>
      <c r="D86" s="7"/>
      <c r="E86" s="7"/>
    </row>
    <row r="87" spans="3:5">
      <c r="C87" s="7"/>
      <c r="D87" s="7"/>
      <c r="E87" s="7"/>
    </row>
    <row r="88" spans="3:5">
      <c r="C88" s="7"/>
      <c r="D88" s="7"/>
      <c r="E88" s="7"/>
    </row>
    <row r="89" spans="3:5">
      <c r="C89" s="7"/>
      <c r="D89" s="7"/>
      <c r="E89" s="7"/>
    </row>
    <row r="90" spans="3:5">
      <c r="C90" s="7"/>
      <c r="D90" s="7"/>
      <c r="E90" s="7"/>
    </row>
    <row r="91" spans="3:5">
      <c r="C91" s="7"/>
      <c r="D91" s="7"/>
      <c r="E91" s="7"/>
    </row>
    <row r="92" spans="3:5">
      <c r="C92" s="7"/>
      <c r="D92" s="7"/>
      <c r="E92" s="7"/>
    </row>
    <row r="93" spans="3:5">
      <c r="C93" s="7"/>
      <c r="D93" s="7"/>
      <c r="E93" s="7"/>
    </row>
    <row r="94" spans="3:5">
      <c r="C94" s="7"/>
      <c r="D94" s="7"/>
      <c r="E94" s="7"/>
    </row>
    <row r="95" spans="3:5">
      <c r="C95" s="7"/>
      <c r="D95" s="7"/>
      <c r="E95" s="7"/>
    </row>
    <row r="96" spans="3:5">
      <c r="C96" s="7"/>
      <c r="D96" s="7"/>
      <c r="E96" s="7"/>
    </row>
    <row r="97" spans="3:5">
      <c r="C97" s="7"/>
      <c r="D97" s="7"/>
      <c r="E97" s="7"/>
    </row>
    <row r="98" spans="3:5">
      <c r="C98" s="7"/>
      <c r="D98" s="7"/>
      <c r="E98" s="7"/>
    </row>
    <row r="99" spans="3:5">
      <c r="C99" s="7"/>
      <c r="D99" s="7"/>
      <c r="E99" s="7"/>
    </row>
    <row r="100" spans="3:5">
      <c r="C100" s="7"/>
      <c r="D100" s="7"/>
      <c r="E100" s="7"/>
    </row>
    <row r="101" spans="3:5">
      <c r="C101" s="7"/>
      <c r="D101" s="7"/>
      <c r="E101" s="7"/>
    </row>
    <row r="102" spans="3:5">
      <c r="C102" s="7"/>
      <c r="D102" s="7"/>
      <c r="E102" s="7"/>
    </row>
    <row r="103" spans="3:5">
      <c r="C103" s="7"/>
      <c r="D103" s="7"/>
      <c r="E103" s="7"/>
    </row>
    <row r="104" spans="3:5">
      <c r="C104" s="7"/>
      <c r="D104" s="7"/>
      <c r="E104" s="7"/>
    </row>
    <row r="105" spans="3:5">
      <c r="C105" s="7"/>
      <c r="D105" s="7"/>
      <c r="E105" s="7"/>
    </row>
    <row r="106" spans="3:5">
      <c r="C106" s="7"/>
      <c r="D106" s="7"/>
      <c r="E106" s="7"/>
    </row>
    <row r="107" spans="3:5">
      <c r="C107" s="7"/>
      <c r="D107" s="7"/>
      <c r="E107" s="7"/>
    </row>
    <row r="108" spans="3:5">
      <c r="C108" s="7"/>
      <c r="D108" s="7"/>
      <c r="E108" s="7"/>
    </row>
    <row r="109" spans="3:5">
      <c r="C109" s="7"/>
      <c r="D109" s="7"/>
      <c r="E109" s="7"/>
    </row>
    <row r="110" spans="3:5">
      <c r="C110" s="7"/>
      <c r="D110" s="7"/>
      <c r="E110" s="7"/>
    </row>
    <row r="111" spans="3:5">
      <c r="C111" s="7"/>
      <c r="D111" s="7"/>
      <c r="E111" s="7"/>
    </row>
    <row r="112" spans="3:5">
      <c r="C112" s="7"/>
      <c r="D112" s="7"/>
      <c r="E112" s="7"/>
    </row>
    <row r="113" spans="3:5">
      <c r="C113" s="7"/>
      <c r="D113" s="7"/>
      <c r="E113" s="7"/>
    </row>
    <row r="114" spans="3:5">
      <c r="C114" s="7"/>
      <c r="D114" s="7"/>
      <c r="E114" s="7"/>
    </row>
    <row r="115" spans="3:5">
      <c r="C115" s="7"/>
      <c r="D115" s="7"/>
      <c r="E115" s="7"/>
    </row>
  </sheetData>
  <mergeCells count="11">
    <mergeCell ref="B7:J7"/>
    <mergeCell ref="A4:J4"/>
    <mergeCell ref="H3:J3"/>
    <mergeCell ref="A1:J1"/>
    <mergeCell ref="H5:H6"/>
    <mergeCell ref="A5:A6"/>
    <mergeCell ref="B5:B6"/>
    <mergeCell ref="C5:C6"/>
    <mergeCell ref="D5:D6"/>
    <mergeCell ref="E5:G6"/>
    <mergeCell ref="C2:J2"/>
  </mergeCells>
  <pageMargins left="0.70866141732283472" right="0.35256410256410259" top="0.74803149606299213" bottom="0.55118110236220474" header="0.31496062992125984" footer="0.31496062992125984"/>
  <pageSetup paperSize="9" orientation="portrait" r:id="rId1"/>
  <headerFooter>
    <oddFooter xml:space="preserve">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32"/>
  <sheetViews>
    <sheetView tabSelected="1" view="pageLayout" topLeftCell="A16" zoomScale="130" zoomScaleNormal="90" zoomScaleSheetLayoutView="120" zoomScalePageLayoutView="130" workbookViewId="0">
      <selection activeCell="A2" sqref="A2"/>
    </sheetView>
  </sheetViews>
  <sheetFormatPr defaultRowHeight="15"/>
  <cols>
    <col min="1" max="1" width="51" style="138" customWidth="1"/>
    <col min="2" max="2" width="12.5703125" customWidth="1"/>
    <col min="3" max="3" width="6.28515625" customWidth="1"/>
    <col min="4" max="4" width="12" style="25" customWidth="1"/>
    <col min="5" max="5" width="11.42578125" style="25" customWidth="1"/>
  </cols>
  <sheetData>
    <row r="1" spans="1:10" ht="80.25" customHeight="1">
      <c r="A1" s="199" t="s">
        <v>158</v>
      </c>
      <c r="B1" s="199"/>
      <c r="C1" s="199"/>
      <c r="D1" s="199"/>
      <c r="E1" s="199"/>
    </row>
    <row r="2" spans="1:10" ht="108.75" customHeight="1">
      <c r="B2" s="200" t="s">
        <v>97</v>
      </c>
      <c r="C2" s="200"/>
      <c r="D2" s="200"/>
      <c r="E2" s="200"/>
    </row>
    <row r="3" spans="1:10" s="3" customFormat="1" ht="18" customHeight="1">
      <c r="A3" s="139"/>
      <c r="B3" s="125"/>
      <c r="C3" s="5"/>
      <c r="D3" s="176" t="s">
        <v>153</v>
      </c>
      <c r="E3" s="176"/>
      <c r="F3" s="92"/>
      <c r="G3" s="92"/>
      <c r="H3" s="172"/>
      <c r="I3" s="172"/>
      <c r="J3" s="172"/>
    </row>
    <row r="4" spans="1:10" ht="54.75" customHeight="1">
      <c r="A4" s="177" t="s">
        <v>98</v>
      </c>
      <c r="B4" s="177"/>
      <c r="C4" s="177"/>
      <c r="D4" s="177"/>
      <c r="E4" s="177"/>
    </row>
    <row r="5" spans="1:10">
      <c r="A5" s="180" t="s">
        <v>0</v>
      </c>
      <c r="B5" s="182" t="s">
        <v>29</v>
      </c>
      <c r="C5" s="182" t="s">
        <v>30</v>
      </c>
      <c r="D5" s="178" t="s">
        <v>105</v>
      </c>
      <c r="E5" s="179"/>
    </row>
    <row r="6" spans="1:10" ht="42" customHeight="1">
      <c r="A6" s="181"/>
      <c r="B6" s="183"/>
      <c r="C6" s="183"/>
      <c r="D6" s="43" t="s">
        <v>67</v>
      </c>
      <c r="E6" s="35" t="s">
        <v>68</v>
      </c>
    </row>
    <row r="7" spans="1:10" s="75" customFormat="1" ht="53.25" customHeight="1">
      <c r="A7" s="140" t="s">
        <v>84</v>
      </c>
      <c r="B7" s="72" t="s">
        <v>69</v>
      </c>
      <c r="C7" s="73"/>
      <c r="D7" s="74">
        <f>D8+D9</f>
        <v>1372205</v>
      </c>
      <c r="E7" s="74">
        <f>E9</f>
        <v>480878</v>
      </c>
    </row>
    <row r="8" spans="1:10" s="75" customFormat="1" ht="27.75" customHeight="1">
      <c r="A8" s="141" t="s">
        <v>37</v>
      </c>
      <c r="B8" s="76" t="s">
        <v>69</v>
      </c>
      <c r="C8" s="73">
        <v>120</v>
      </c>
      <c r="D8" s="77">
        <v>264358</v>
      </c>
      <c r="E8" s="77"/>
    </row>
    <row r="9" spans="1:10" s="75" customFormat="1" ht="27" customHeight="1">
      <c r="A9" s="141" t="s">
        <v>36</v>
      </c>
      <c r="B9" s="76" t="s">
        <v>69</v>
      </c>
      <c r="C9" s="73">
        <v>240</v>
      </c>
      <c r="D9" s="77">
        <v>1107847</v>
      </c>
      <c r="E9" s="78">
        <v>480878</v>
      </c>
    </row>
    <row r="10" spans="1:10" s="75" customFormat="1" ht="64.5" customHeight="1">
      <c r="A10" s="140" t="s">
        <v>85</v>
      </c>
      <c r="B10" s="72" t="s">
        <v>70</v>
      </c>
      <c r="C10" s="73"/>
      <c r="D10" s="74">
        <f>D11</f>
        <v>1058400</v>
      </c>
      <c r="E10" s="74">
        <f>E11</f>
        <v>230400</v>
      </c>
    </row>
    <row r="11" spans="1:10" s="75" customFormat="1" ht="27" customHeight="1">
      <c r="A11" s="141" t="s">
        <v>36</v>
      </c>
      <c r="B11" s="76" t="s">
        <v>70</v>
      </c>
      <c r="C11" s="76">
        <v>240</v>
      </c>
      <c r="D11" s="77">
        <v>1058400</v>
      </c>
      <c r="E11" s="77">
        <v>230400</v>
      </c>
    </row>
    <row r="12" spans="1:10" s="75" customFormat="1" ht="40.5" customHeight="1">
      <c r="A12" s="142" t="s">
        <v>64</v>
      </c>
      <c r="B12" s="72" t="s">
        <v>71</v>
      </c>
      <c r="C12" s="73"/>
      <c r="D12" s="74">
        <f>D13</f>
        <v>1341713</v>
      </c>
      <c r="E12" s="78"/>
    </row>
    <row r="13" spans="1:10" s="75" customFormat="1" ht="14.25" customHeight="1">
      <c r="A13" s="141" t="s">
        <v>65</v>
      </c>
      <c r="B13" s="76" t="s">
        <v>71</v>
      </c>
      <c r="C13" s="73">
        <v>540</v>
      </c>
      <c r="D13" s="78">
        <v>1341713</v>
      </c>
      <c r="E13" s="78"/>
    </row>
    <row r="14" spans="1:10" s="75" customFormat="1" ht="52.5" customHeight="1">
      <c r="A14" s="140" t="s">
        <v>72</v>
      </c>
      <c r="B14" s="72" t="s">
        <v>73</v>
      </c>
      <c r="C14" s="73"/>
      <c r="D14" s="69">
        <f>SUM(D15:D16)</f>
        <v>22722</v>
      </c>
      <c r="E14" s="69">
        <f>SUM(E15:E16)</f>
        <v>17722</v>
      </c>
    </row>
    <row r="15" spans="1:10" s="75" customFormat="1" ht="27.75" customHeight="1">
      <c r="A15" s="141" t="s">
        <v>36</v>
      </c>
      <c r="B15" s="76" t="s">
        <v>73</v>
      </c>
      <c r="C15" s="73">
        <v>240</v>
      </c>
      <c r="D15" s="78">
        <v>17722</v>
      </c>
      <c r="E15" s="78">
        <v>17722</v>
      </c>
    </row>
    <row r="16" spans="1:10" s="75" customFormat="1" ht="15" customHeight="1">
      <c r="A16" s="141" t="s">
        <v>38</v>
      </c>
      <c r="B16" s="76" t="s">
        <v>73</v>
      </c>
      <c r="C16" s="73">
        <v>850</v>
      </c>
      <c r="D16" s="78">
        <v>5000</v>
      </c>
      <c r="E16" s="78"/>
    </row>
    <row r="17" spans="1:5" s="75" customFormat="1" ht="50.25" customHeight="1">
      <c r="A17" s="143" t="s">
        <v>91</v>
      </c>
      <c r="B17" s="72" t="s">
        <v>90</v>
      </c>
      <c r="C17" s="73"/>
      <c r="D17" s="74">
        <f>D18</f>
        <v>36000</v>
      </c>
      <c r="E17" s="74">
        <f>E18</f>
        <v>36000</v>
      </c>
    </row>
    <row r="18" spans="1:5" s="75" customFormat="1" ht="27" customHeight="1">
      <c r="A18" s="141" t="s">
        <v>36</v>
      </c>
      <c r="B18" s="76" t="s">
        <v>90</v>
      </c>
      <c r="C18" s="73">
        <v>240</v>
      </c>
      <c r="D18" s="78">
        <v>36000</v>
      </c>
      <c r="E18" s="78">
        <v>36000</v>
      </c>
    </row>
    <row r="19" spans="1:5" s="75" customFormat="1" ht="41.25" customHeight="1">
      <c r="A19" s="142" t="s">
        <v>62</v>
      </c>
      <c r="B19" s="72" t="s">
        <v>74</v>
      </c>
      <c r="C19" s="73"/>
      <c r="D19" s="74">
        <f>SUM(D20:D20)</f>
        <v>161552</v>
      </c>
      <c r="E19" s="78"/>
    </row>
    <row r="20" spans="1:5" s="75" customFormat="1" ht="29.25" customHeight="1">
      <c r="A20" s="141" t="s">
        <v>37</v>
      </c>
      <c r="B20" s="76" t="s">
        <v>74</v>
      </c>
      <c r="C20" s="73">
        <v>120</v>
      </c>
      <c r="D20" s="77">
        <v>161552</v>
      </c>
      <c r="E20" s="78"/>
    </row>
    <row r="21" spans="1:5" s="66" customFormat="1" ht="27" customHeight="1">
      <c r="A21" s="144" t="s">
        <v>88</v>
      </c>
      <c r="B21" s="79" t="s">
        <v>87</v>
      </c>
      <c r="C21" s="64"/>
      <c r="D21" s="80">
        <f>D22</f>
        <v>3000</v>
      </c>
      <c r="E21" s="65"/>
    </row>
    <row r="22" spans="1:5" s="24" customFormat="1" ht="27" customHeight="1">
      <c r="A22" s="145" t="s">
        <v>36</v>
      </c>
      <c r="B22" s="81" t="s">
        <v>87</v>
      </c>
      <c r="C22" s="21">
        <v>240</v>
      </c>
      <c r="D22" s="82">
        <v>3000</v>
      </c>
      <c r="E22" s="23"/>
    </row>
    <row r="23" spans="1:5" s="75" customFormat="1" ht="17.25" customHeight="1">
      <c r="A23" s="146" t="s">
        <v>33</v>
      </c>
      <c r="B23" s="83" t="s">
        <v>75</v>
      </c>
      <c r="C23" s="68"/>
      <c r="D23" s="84">
        <f>D24+D25+D26+D27+D28+D29+D30</f>
        <v>2979029</v>
      </c>
      <c r="E23" s="69">
        <f>SUM(E24:E30)</f>
        <v>404100</v>
      </c>
    </row>
    <row r="24" spans="1:5" s="75" customFormat="1" ht="26.25" customHeight="1">
      <c r="A24" s="141" t="s">
        <v>37</v>
      </c>
      <c r="B24" s="76" t="s">
        <v>75</v>
      </c>
      <c r="C24" s="73">
        <v>120</v>
      </c>
      <c r="D24" s="77">
        <v>1730083</v>
      </c>
      <c r="E24" s="78">
        <v>77160</v>
      </c>
    </row>
    <row r="25" spans="1:5" s="75" customFormat="1" ht="30.75" customHeight="1">
      <c r="A25" s="141" t="s">
        <v>36</v>
      </c>
      <c r="B25" s="76" t="s">
        <v>75</v>
      </c>
      <c r="C25" s="73">
        <v>240</v>
      </c>
      <c r="D25" s="77">
        <v>36940</v>
      </c>
      <c r="E25" s="77">
        <v>36940</v>
      </c>
    </row>
    <row r="26" spans="1:5" s="75" customFormat="1" ht="17.25" customHeight="1">
      <c r="A26" s="141" t="s">
        <v>60</v>
      </c>
      <c r="B26" s="76" t="s">
        <v>75</v>
      </c>
      <c r="C26" s="73">
        <v>310</v>
      </c>
      <c r="D26" s="77">
        <v>69044</v>
      </c>
      <c r="E26" s="78"/>
    </row>
    <row r="27" spans="1:5" s="75" customFormat="1" ht="16.5" customHeight="1">
      <c r="A27" s="141" t="s">
        <v>65</v>
      </c>
      <c r="B27" s="76" t="s">
        <v>75</v>
      </c>
      <c r="C27" s="73">
        <v>540</v>
      </c>
      <c r="D27" s="77">
        <v>844665</v>
      </c>
      <c r="E27" s="78"/>
    </row>
    <row r="28" spans="1:5" s="75" customFormat="1" ht="38.25" customHeight="1">
      <c r="A28" s="141" t="s">
        <v>53</v>
      </c>
      <c r="B28" s="76" t="s">
        <v>75</v>
      </c>
      <c r="C28" s="73">
        <v>810</v>
      </c>
      <c r="D28" s="77">
        <v>290000</v>
      </c>
      <c r="E28" s="77">
        <v>290000</v>
      </c>
    </row>
    <row r="29" spans="1:5" s="75" customFormat="1" ht="15.75" customHeight="1">
      <c r="A29" s="141" t="s">
        <v>38</v>
      </c>
      <c r="B29" s="76" t="s">
        <v>75</v>
      </c>
      <c r="C29" s="73">
        <v>850</v>
      </c>
      <c r="D29" s="78">
        <v>3297</v>
      </c>
      <c r="E29" s="77"/>
    </row>
    <row r="30" spans="1:5" s="75" customFormat="1" ht="15" customHeight="1">
      <c r="A30" s="141" t="s">
        <v>41</v>
      </c>
      <c r="B30" s="76" t="s">
        <v>75</v>
      </c>
      <c r="C30" s="73">
        <v>870</v>
      </c>
      <c r="D30" s="78">
        <v>5000</v>
      </c>
      <c r="E30" s="77"/>
    </row>
    <row r="31" spans="1:5" s="2" customFormat="1" ht="18" customHeight="1">
      <c r="A31" s="147" t="s">
        <v>76</v>
      </c>
      <c r="B31" s="10"/>
      <c r="C31" s="10"/>
      <c r="D31" s="37">
        <f>D7+D10+D12+D14+D17+D19+D21+D23</f>
        <v>6974621</v>
      </c>
      <c r="E31" s="37">
        <f>E7+E10+E12+E14+E17+E19+E21+E23</f>
        <v>1169100</v>
      </c>
    </row>
    <row r="32" spans="1:5">
      <c r="D32" s="38"/>
      <c r="E32" s="38"/>
    </row>
  </sheetData>
  <mergeCells count="9">
    <mergeCell ref="A1:E1"/>
    <mergeCell ref="H3:J3"/>
    <mergeCell ref="D3:E3"/>
    <mergeCell ref="B2:E2"/>
    <mergeCell ref="A4:E4"/>
    <mergeCell ref="D5:E5"/>
    <mergeCell ref="A5:A6"/>
    <mergeCell ref="B5:B6"/>
    <mergeCell ref="C5:C6"/>
  </mergeCells>
  <pageMargins left="0.7" right="0.35416666666666669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23"/>
  <sheetViews>
    <sheetView view="pageLayout" zoomScaleNormal="100" zoomScaleSheetLayoutView="100" workbookViewId="0">
      <selection activeCell="D31" sqref="D31"/>
    </sheetView>
  </sheetViews>
  <sheetFormatPr defaultRowHeight="15"/>
  <cols>
    <col min="1" max="1" width="5.140625" customWidth="1"/>
    <col min="2" max="2" width="20.140625" customWidth="1"/>
    <col min="3" max="3" width="32.85546875" customWidth="1"/>
    <col min="4" max="4" width="10.85546875" style="25" customWidth="1"/>
    <col min="5" max="5" width="9.140625" style="25" customWidth="1"/>
    <col min="6" max="6" width="9.5703125" style="25" customWidth="1"/>
  </cols>
  <sheetData>
    <row r="1" spans="1:6" ht="48.75" customHeight="1">
      <c r="A1" s="164" t="s">
        <v>159</v>
      </c>
      <c r="B1" s="164"/>
      <c r="C1" s="164"/>
      <c r="D1" s="164"/>
      <c r="E1" s="164"/>
      <c r="F1" s="164"/>
    </row>
    <row r="2" spans="1:6" ht="99" customHeight="1">
      <c r="C2" s="185" t="s">
        <v>100</v>
      </c>
      <c r="D2" s="185"/>
      <c r="E2" s="185"/>
      <c r="F2" s="185"/>
    </row>
    <row r="3" spans="1:6" ht="20.25" customHeight="1">
      <c r="C3" s="93"/>
      <c r="D3" s="185" t="s">
        <v>160</v>
      </c>
      <c r="E3" s="185"/>
      <c r="F3" s="185"/>
    </row>
    <row r="4" spans="1:6" ht="32.25" customHeight="1">
      <c r="A4" s="186" t="s">
        <v>101</v>
      </c>
      <c r="B4" s="186"/>
      <c r="C4" s="186"/>
      <c r="D4" s="186"/>
      <c r="E4" s="187"/>
      <c r="F4" s="187"/>
    </row>
    <row r="5" spans="1:6" ht="19.5" customHeight="1">
      <c r="A5" s="188" t="s">
        <v>94</v>
      </c>
      <c r="B5" s="189" t="s">
        <v>77</v>
      </c>
      <c r="C5" s="190" t="s">
        <v>78</v>
      </c>
      <c r="D5" s="192" t="s">
        <v>106</v>
      </c>
      <c r="E5" s="193"/>
      <c r="F5" s="194"/>
    </row>
    <row r="6" spans="1:6" ht="54.75" customHeight="1">
      <c r="A6" s="188"/>
      <c r="B6" s="189"/>
      <c r="C6" s="191"/>
      <c r="D6" s="36" t="s">
        <v>79</v>
      </c>
      <c r="E6" s="36" t="s">
        <v>80</v>
      </c>
      <c r="F6" s="36" t="s">
        <v>99</v>
      </c>
    </row>
    <row r="7" spans="1:6" ht="27.75" customHeight="1">
      <c r="A7" s="11">
        <v>379</v>
      </c>
      <c r="B7" s="15" t="s">
        <v>2</v>
      </c>
      <c r="C7" s="18" t="s">
        <v>3</v>
      </c>
      <c r="D7" s="39">
        <f>D8</f>
        <v>601971</v>
      </c>
      <c r="E7" s="39">
        <f t="shared" ref="E7:F7" si="0">E8</f>
        <v>99940</v>
      </c>
      <c r="F7" s="39">
        <f t="shared" si="0"/>
        <v>99110</v>
      </c>
    </row>
    <row r="8" spans="1:6" ht="27.75" customHeight="1">
      <c r="A8" s="16">
        <v>379</v>
      </c>
      <c r="B8" s="17" t="s">
        <v>4</v>
      </c>
      <c r="C8" s="19" t="s">
        <v>81</v>
      </c>
      <c r="D8" s="34">
        <f>D16+D12</f>
        <v>601971</v>
      </c>
      <c r="E8" s="34">
        <f t="shared" ref="E8:F8" si="1">E16+E12</f>
        <v>99940</v>
      </c>
      <c r="F8" s="34">
        <f t="shared" si="1"/>
        <v>99110</v>
      </c>
    </row>
    <row r="9" spans="1:6" ht="27.75" customHeight="1">
      <c r="A9" s="11">
        <v>379</v>
      </c>
      <c r="B9" s="15" t="s">
        <v>5</v>
      </c>
      <c r="C9" s="18" t="s">
        <v>6</v>
      </c>
      <c r="D9" s="40">
        <f>D10</f>
        <v>-6372650</v>
      </c>
      <c r="E9" s="39">
        <f t="shared" ref="E9:F11" si="2">E10</f>
        <v>-2699060</v>
      </c>
      <c r="F9" s="39">
        <f t="shared" si="2"/>
        <v>-2843890</v>
      </c>
    </row>
    <row r="10" spans="1:6" ht="28.5" customHeight="1">
      <c r="A10" s="9">
        <v>379</v>
      </c>
      <c r="B10" s="14" t="s">
        <v>7</v>
      </c>
      <c r="C10" s="20" t="s">
        <v>8</v>
      </c>
      <c r="D10" s="41">
        <f>D11</f>
        <v>-6372650</v>
      </c>
      <c r="E10" s="41">
        <f t="shared" si="2"/>
        <v>-2699060</v>
      </c>
      <c r="F10" s="41">
        <f t="shared" si="2"/>
        <v>-2843890</v>
      </c>
    </row>
    <row r="11" spans="1:6" ht="27.75" customHeight="1">
      <c r="A11" s="9">
        <v>379</v>
      </c>
      <c r="B11" s="14" t="s">
        <v>9</v>
      </c>
      <c r="C11" s="20" t="s">
        <v>10</v>
      </c>
      <c r="D11" s="41">
        <f>D12</f>
        <v>-6372650</v>
      </c>
      <c r="E11" s="41">
        <f t="shared" si="2"/>
        <v>-2699060</v>
      </c>
      <c r="F11" s="41">
        <f t="shared" si="2"/>
        <v>-2843890</v>
      </c>
    </row>
    <row r="12" spans="1:6" ht="27.75" customHeight="1">
      <c r="A12" s="9">
        <v>379</v>
      </c>
      <c r="B12" s="14" t="s">
        <v>11</v>
      </c>
      <c r="C12" s="20" t="s">
        <v>12</v>
      </c>
      <c r="D12" s="41">
        <v>-6372650</v>
      </c>
      <c r="E12" s="41">
        <v>-2699060</v>
      </c>
      <c r="F12" s="41">
        <v>-2843890</v>
      </c>
    </row>
    <row r="13" spans="1:6" ht="27.75" customHeight="1">
      <c r="A13" s="11">
        <v>379</v>
      </c>
      <c r="B13" s="15" t="s">
        <v>13</v>
      </c>
      <c r="C13" s="18" t="s">
        <v>14</v>
      </c>
      <c r="D13" s="39">
        <f t="shared" ref="D13:F15" si="3">D14</f>
        <v>6974621</v>
      </c>
      <c r="E13" s="39">
        <f t="shared" si="3"/>
        <v>2799000</v>
      </c>
      <c r="F13" s="39">
        <f t="shared" si="3"/>
        <v>2943000</v>
      </c>
    </row>
    <row r="14" spans="1:6" ht="27.75" customHeight="1">
      <c r="A14" s="9">
        <v>379</v>
      </c>
      <c r="B14" s="14" t="s">
        <v>15</v>
      </c>
      <c r="C14" s="20" t="s">
        <v>16</v>
      </c>
      <c r="D14" s="41">
        <f>D15</f>
        <v>6974621</v>
      </c>
      <c r="E14" s="41">
        <f t="shared" si="3"/>
        <v>2799000</v>
      </c>
      <c r="F14" s="41">
        <f t="shared" si="3"/>
        <v>2943000</v>
      </c>
    </row>
    <row r="15" spans="1:6" ht="27.75" customHeight="1">
      <c r="A15" s="9">
        <v>379</v>
      </c>
      <c r="B15" s="14" t="s">
        <v>17</v>
      </c>
      <c r="C15" s="20" t="s">
        <v>18</v>
      </c>
      <c r="D15" s="41">
        <f>D16</f>
        <v>6974621</v>
      </c>
      <c r="E15" s="41">
        <f t="shared" si="3"/>
        <v>2799000</v>
      </c>
      <c r="F15" s="41">
        <f t="shared" si="3"/>
        <v>2943000</v>
      </c>
    </row>
    <row r="16" spans="1:6" ht="27.75" customHeight="1">
      <c r="A16" s="9">
        <v>379</v>
      </c>
      <c r="B16" s="14" t="s">
        <v>19</v>
      </c>
      <c r="C16" s="20" t="s">
        <v>20</v>
      </c>
      <c r="D16" s="41">
        <v>6974621</v>
      </c>
      <c r="E16" s="41">
        <v>2799000</v>
      </c>
      <c r="F16" s="41">
        <v>2943000</v>
      </c>
    </row>
    <row r="18" spans="1:6">
      <c r="A18" s="164" t="s">
        <v>161</v>
      </c>
      <c r="B18" s="164"/>
      <c r="C18" s="164"/>
      <c r="D18" s="164"/>
      <c r="E18" s="164"/>
      <c r="F18" s="164"/>
    </row>
    <row r="20" spans="1:6">
      <c r="A20" s="148" t="s">
        <v>162</v>
      </c>
      <c r="B20" s="148"/>
    </row>
    <row r="21" spans="1:6">
      <c r="A21" s="165" t="s">
        <v>163</v>
      </c>
      <c r="B21" s="165"/>
      <c r="C21" s="165"/>
      <c r="D21" s="149"/>
      <c r="E21" s="184" t="s">
        <v>164</v>
      </c>
      <c r="F21" s="184"/>
    </row>
    <row r="23" spans="1:6">
      <c r="A23" s="165" t="s">
        <v>165</v>
      </c>
      <c r="B23" s="165"/>
      <c r="C23" s="165"/>
      <c r="D23" s="149"/>
      <c r="E23" s="184" t="s">
        <v>82</v>
      </c>
      <c r="F23" s="184"/>
    </row>
  </sheetData>
  <mergeCells count="13">
    <mergeCell ref="A23:C23"/>
    <mergeCell ref="E23:F23"/>
    <mergeCell ref="A1:F1"/>
    <mergeCell ref="D3:F3"/>
    <mergeCell ref="A18:F18"/>
    <mergeCell ref="A21:C21"/>
    <mergeCell ref="E21:F21"/>
    <mergeCell ref="C2:F2"/>
    <mergeCell ref="A4:F4"/>
    <mergeCell ref="A5:A6"/>
    <mergeCell ref="B5:B6"/>
    <mergeCell ref="C5:C6"/>
    <mergeCell ref="D5:F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view="pageLayout" topLeftCell="A16" zoomScaleNormal="100" workbookViewId="0">
      <selection activeCell="E19" sqref="E19"/>
    </sheetView>
  </sheetViews>
  <sheetFormatPr defaultRowHeight="15"/>
  <cols>
    <col min="1" max="1" width="6" style="49" customWidth="1"/>
    <col min="2" max="2" width="14.5703125" style="50" customWidth="1"/>
    <col min="3" max="3" width="42.85546875" style="44" customWidth="1"/>
    <col min="4" max="4" width="9.85546875" style="8" customWidth="1"/>
    <col min="5" max="5" width="9.85546875" style="50" customWidth="1"/>
    <col min="6" max="6" width="10.7109375" customWidth="1"/>
    <col min="7" max="7" width="5.140625" customWidth="1"/>
  </cols>
  <sheetData>
    <row r="1" spans="1:6" ht="46.5" customHeight="1">
      <c r="A1" s="197" t="s">
        <v>166</v>
      </c>
      <c r="B1" s="197"/>
      <c r="C1" s="197"/>
      <c r="D1" s="197"/>
      <c r="E1" s="197"/>
      <c r="F1" s="197"/>
    </row>
    <row r="2" spans="1:6" s="42" customFormat="1" ht="44.25" customHeight="1">
      <c r="A2" s="27" t="s">
        <v>92</v>
      </c>
      <c r="B2" s="46" t="s">
        <v>93</v>
      </c>
      <c r="C2" s="47" t="s">
        <v>108</v>
      </c>
      <c r="D2" s="150" t="s">
        <v>167</v>
      </c>
      <c r="E2" s="47" t="s">
        <v>168</v>
      </c>
      <c r="F2" s="48" t="s">
        <v>169</v>
      </c>
    </row>
    <row r="3" spans="1:6" s="42" customFormat="1" ht="12.75">
      <c r="A3" s="45"/>
      <c r="B3" s="198" t="s">
        <v>107</v>
      </c>
      <c r="C3" s="198"/>
      <c r="D3" s="198"/>
      <c r="E3" s="198"/>
      <c r="F3" s="198"/>
    </row>
    <row r="4" spans="1:6" s="42" customFormat="1" ht="22.5" customHeight="1">
      <c r="A4" s="16">
        <v>100</v>
      </c>
      <c r="B4" s="51" t="s">
        <v>110</v>
      </c>
      <c r="C4" s="54" t="s">
        <v>170</v>
      </c>
      <c r="D4" s="151">
        <v>310000</v>
      </c>
      <c r="E4" s="153"/>
      <c r="F4" s="52">
        <f>D4+E4</f>
        <v>310000</v>
      </c>
    </row>
    <row r="5" spans="1:6" s="42" customFormat="1" ht="22.5" customHeight="1">
      <c r="A5" s="16">
        <v>100</v>
      </c>
      <c r="B5" s="51" t="s">
        <v>111</v>
      </c>
      <c r="C5" s="54" t="s">
        <v>171</v>
      </c>
      <c r="D5" s="151">
        <v>2000</v>
      </c>
      <c r="E5" s="153"/>
      <c r="F5" s="52">
        <f t="shared" ref="F5:F19" si="0">D5+E5</f>
        <v>2000</v>
      </c>
    </row>
    <row r="6" spans="1:6" s="42" customFormat="1" ht="19.5" customHeight="1">
      <c r="A6" s="16">
        <v>100</v>
      </c>
      <c r="B6" s="51" t="s">
        <v>112</v>
      </c>
      <c r="C6" s="54" t="s">
        <v>172</v>
      </c>
      <c r="D6" s="151">
        <v>558000</v>
      </c>
      <c r="E6" s="153"/>
      <c r="F6" s="52">
        <f t="shared" si="0"/>
        <v>558000</v>
      </c>
    </row>
    <row r="7" spans="1:6" s="42" customFormat="1" ht="22.5" customHeight="1">
      <c r="A7" s="16">
        <v>100</v>
      </c>
      <c r="B7" s="51" t="s">
        <v>113</v>
      </c>
      <c r="C7" s="54" t="s">
        <v>173</v>
      </c>
      <c r="D7" s="151">
        <v>-42000</v>
      </c>
      <c r="E7" s="153"/>
      <c r="F7" s="52">
        <f t="shared" si="0"/>
        <v>-42000</v>
      </c>
    </row>
    <row r="8" spans="1:6" s="42" customFormat="1" ht="22.5" customHeight="1">
      <c r="A8" s="51" t="s">
        <v>115</v>
      </c>
      <c r="B8" s="53" t="s">
        <v>116</v>
      </c>
      <c r="C8" s="54" t="s">
        <v>109</v>
      </c>
      <c r="D8" s="151">
        <v>330000</v>
      </c>
      <c r="E8" s="153"/>
      <c r="F8" s="52">
        <f t="shared" si="0"/>
        <v>330000</v>
      </c>
    </row>
    <row r="9" spans="1:6" s="42" customFormat="1" ht="22.5" customHeight="1">
      <c r="A9" s="16">
        <v>182</v>
      </c>
      <c r="B9" s="51" t="s">
        <v>114</v>
      </c>
      <c r="C9" s="54" t="s">
        <v>102</v>
      </c>
      <c r="D9" s="151">
        <v>500000</v>
      </c>
      <c r="E9" s="153"/>
      <c r="F9" s="52">
        <f t="shared" si="0"/>
        <v>500000</v>
      </c>
    </row>
    <row r="10" spans="1:6" s="42" customFormat="1" ht="22.5" customHeight="1">
      <c r="A10" s="16">
        <v>182</v>
      </c>
      <c r="B10" s="51" t="s">
        <v>117</v>
      </c>
      <c r="C10" s="54" t="s">
        <v>174</v>
      </c>
      <c r="D10" s="151">
        <v>225000</v>
      </c>
      <c r="E10" s="153"/>
      <c r="F10" s="52">
        <f t="shared" si="0"/>
        <v>225000</v>
      </c>
    </row>
    <row r="11" spans="1:6" s="42" customFormat="1" ht="24" customHeight="1">
      <c r="A11" s="16">
        <v>182</v>
      </c>
      <c r="B11" s="51" t="s">
        <v>118</v>
      </c>
      <c r="C11" s="54" t="s">
        <v>175</v>
      </c>
      <c r="D11" s="151">
        <v>530000</v>
      </c>
      <c r="E11" s="153"/>
      <c r="F11" s="52">
        <f t="shared" si="0"/>
        <v>530000</v>
      </c>
    </row>
    <row r="12" spans="1:6" s="42" customFormat="1" ht="26.25" customHeight="1">
      <c r="A12" s="16">
        <v>182</v>
      </c>
      <c r="B12" s="51" t="s">
        <v>119</v>
      </c>
      <c r="C12" s="54" t="s">
        <v>176</v>
      </c>
      <c r="D12" s="151">
        <v>80000</v>
      </c>
      <c r="E12" s="153"/>
      <c r="F12" s="52">
        <f t="shared" si="0"/>
        <v>80000</v>
      </c>
    </row>
    <row r="13" spans="1:6" s="42" customFormat="1" ht="25.5" customHeight="1">
      <c r="A13" s="16">
        <v>379</v>
      </c>
      <c r="B13" s="51" t="s">
        <v>120</v>
      </c>
      <c r="C13" s="54" t="s">
        <v>177</v>
      </c>
      <c r="D13" s="151">
        <v>3000</v>
      </c>
      <c r="E13" s="153"/>
      <c r="F13" s="52">
        <f t="shared" si="0"/>
        <v>3000</v>
      </c>
    </row>
    <row r="14" spans="1:6" s="42" customFormat="1" ht="29.25" customHeight="1">
      <c r="A14" s="16">
        <v>379</v>
      </c>
      <c r="B14" s="51" t="s">
        <v>181</v>
      </c>
      <c r="C14" s="54" t="s">
        <v>178</v>
      </c>
      <c r="D14" s="151">
        <v>140000</v>
      </c>
      <c r="E14" s="153"/>
      <c r="F14" s="52">
        <f t="shared" si="0"/>
        <v>140000</v>
      </c>
    </row>
    <row r="15" spans="1:6" s="42" customFormat="1" ht="31.5" customHeight="1">
      <c r="A15" s="16">
        <v>379</v>
      </c>
      <c r="B15" s="51" t="s">
        <v>182</v>
      </c>
      <c r="C15" s="54" t="s">
        <v>121</v>
      </c>
      <c r="D15" s="151">
        <v>39645</v>
      </c>
      <c r="E15" s="153"/>
      <c r="F15" s="52">
        <f t="shared" si="0"/>
        <v>39645</v>
      </c>
    </row>
    <row r="16" spans="1:6" s="42" customFormat="1" ht="33" customHeight="1">
      <c r="A16" s="16">
        <v>379</v>
      </c>
      <c r="B16" s="51" t="s">
        <v>182</v>
      </c>
      <c r="C16" s="54" t="s">
        <v>122</v>
      </c>
      <c r="D16" s="151">
        <v>577905</v>
      </c>
      <c r="E16" s="153"/>
      <c r="F16" s="52">
        <f t="shared" si="0"/>
        <v>577905</v>
      </c>
    </row>
    <row r="17" spans="1:6" s="42" customFormat="1" ht="28.5" customHeight="1">
      <c r="A17" s="16">
        <v>379</v>
      </c>
      <c r="B17" s="51" t="s">
        <v>183</v>
      </c>
      <c r="C17" s="54" t="s">
        <v>103</v>
      </c>
      <c r="D17" s="151">
        <v>1950000</v>
      </c>
      <c r="E17" s="153"/>
      <c r="F17" s="52">
        <f t="shared" si="0"/>
        <v>1950000</v>
      </c>
    </row>
    <row r="18" spans="1:6" s="42" customFormat="1" ht="40.5" customHeight="1">
      <c r="A18" s="16">
        <v>379</v>
      </c>
      <c r="B18" s="51" t="s">
        <v>184</v>
      </c>
      <c r="C18" s="54" t="s">
        <v>156</v>
      </c>
      <c r="D18" s="151"/>
      <c r="E18" s="151">
        <v>82100</v>
      </c>
      <c r="F18" s="52">
        <f t="shared" si="0"/>
        <v>82100</v>
      </c>
    </row>
    <row r="19" spans="1:6" s="42" customFormat="1" ht="27.75" customHeight="1">
      <c r="A19" s="16">
        <v>379</v>
      </c>
      <c r="B19" s="51" t="s">
        <v>185</v>
      </c>
      <c r="C19" s="54" t="s">
        <v>104</v>
      </c>
      <c r="D19" s="151">
        <v>1087000</v>
      </c>
      <c r="E19" s="153"/>
      <c r="F19" s="52">
        <f t="shared" si="0"/>
        <v>1087000</v>
      </c>
    </row>
    <row r="20" spans="1:6" s="26" customFormat="1" ht="24" customHeight="1">
      <c r="A20" s="16"/>
      <c r="B20" s="195" t="s">
        <v>76</v>
      </c>
      <c r="C20" s="196"/>
      <c r="D20" s="152">
        <f>SUM(D4:D19)</f>
        <v>6290550</v>
      </c>
      <c r="E20" s="152">
        <f>SUM(E4:E19)</f>
        <v>82100</v>
      </c>
      <c r="F20" s="152">
        <f t="shared" ref="F20" si="1">SUM(F4:F19)</f>
        <v>6372650</v>
      </c>
    </row>
  </sheetData>
  <mergeCells count="3">
    <mergeCell ref="B20:C20"/>
    <mergeCell ref="A1:F1"/>
    <mergeCell ref="B3:F3"/>
  </mergeCells>
  <pageMargins left="0.7" right="0.20833333333333334" top="0.52083333333333337" bottom="0.4513888888888889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Решение</vt:lpstr>
      <vt:lpstr>Приложение 3</vt:lpstr>
      <vt:lpstr>Приложение 5</vt:lpstr>
      <vt:lpstr>Приложение 7</vt:lpstr>
      <vt:lpstr>ДОХОДЫ</vt:lpstr>
      <vt:lpstr>Лист3</vt:lpstr>
      <vt:lpstr>'Приложение 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2019-01-09T07:16:13Z</dcterms:modified>
</cp:coreProperties>
</file>