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12504"/>
  </bookViews>
  <sheets>
    <sheet name="стр.1_2" sheetId="1" r:id="rId1"/>
  </sheets>
  <definedNames>
    <definedName name="_xlnm.Print_Area" localSheetId="0">стр.1_2!$A$1:$FE$68</definedName>
  </definedNames>
  <calcPr calcId="124519"/>
</workbook>
</file>

<file path=xl/calcChain.xml><?xml version="1.0" encoding="utf-8"?>
<calcChain xmlns="http://schemas.openxmlformats.org/spreadsheetml/2006/main">
  <c r="BX41" i="1"/>
  <c r="BX54"/>
  <c r="BX42"/>
  <c r="BX59"/>
  <c r="BX58"/>
  <c r="CG58" s="1"/>
  <c r="BX53"/>
  <c r="BX50"/>
  <c r="BX48"/>
  <c r="BX49"/>
  <c r="BX51"/>
  <c r="BX56"/>
  <c r="BX57"/>
  <c r="BX55"/>
  <c r="CG56"/>
  <c r="BX43"/>
  <c r="BX44"/>
  <c r="CG45"/>
  <c r="CG44"/>
  <c r="CG65"/>
  <c r="CG62"/>
  <c r="CG43"/>
  <c r="CG57"/>
  <c r="BX64"/>
  <c r="CG64"/>
  <c r="CG60"/>
  <c r="CG54"/>
  <c r="CG51"/>
  <c r="CG49"/>
  <c r="CG42"/>
  <c r="CG53"/>
  <c r="CG66"/>
  <c r="CG63"/>
  <c r="CG61"/>
  <c r="CG59"/>
  <c r="CG55"/>
  <c r="CG52"/>
  <c r="CG50"/>
  <c r="CG48"/>
  <c r="CG47"/>
  <c r="CG46"/>
  <c r="BX37" l="1"/>
  <c r="BX36" s="1"/>
  <c r="CG36" s="1"/>
  <c r="CG41"/>
  <c r="CG37" l="1"/>
</calcChain>
</file>

<file path=xl/sharedStrings.xml><?xml version="1.0" encoding="utf-8"?>
<sst xmlns="http://schemas.openxmlformats.org/spreadsheetml/2006/main" count="115" uniqueCount="97">
  <si>
    <t>всего</t>
  </si>
  <si>
    <t>на плановый период</t>
  </si>
  <si>
    <t>Приложение</t>
  </si>
  <si>
    <t>Коды</t>
  </si>
  <si>
    <t>финансовый год и на плановый период 20</t>
  </si>
  <si>
    <t>и 20</t>
  </si>
  <si>
    <t>ИНН</t>
  </si>
  <si>
    <t>КПП</t>
  </si>
  <si>
    <t>по ОКОПФ</t>
  </si>
  <si>
    <t>по ОКТМО</t>
  </si>
  <si>
    <t>на первый год</t>
  </si>
  <si>
    <t>на второй год</t>
  </si>
  <si>
    <t>№ 
п/п</t>
  </si>
  <si>
    <t>(форма)</t>
  </si>
  <si>
    <t xml:space="preserve"> годов</t>
  </si>
  <si>
    <t>по ОКФС</t>
  </si>
  <si>
    <t>383</t>
  </si>
  <si>
    <t>по ОКЕИ</t>
  </si>
  <si>
    <t>после-дующие годы</t>
  </si>
  <si>
    <t>на текущий финан-совый 
год</t>
  </si>
  <si>
    <t>к Положению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
об особенностях включения информации в такие планы-графики и о требованиях к форме планов-графиков закупок</t>
  </si>
  <si>
    <t>Объект закупки</t>
  </si>
  <si>
    <t>Код</t>
  </si>
  <si>
    <t>Объем финансового обеспечения, 
в том числе планируемые платежи</t>
  </si>
  <si>
    <t>Наименование уполномо-ченного органа (учреждения)</t>
  </si>
  <si>
    <t>Идентифика-ционный код закупки</t>
  </si>
  <si>
    <t>Товар, работа, услуга 
по Общероссийскому классификатору продукции по видам экономической деятельности 
ОК 034-2014 
(КПЕС 2008) (ОКПД2)</t>
  </si>
  <si>
    <t>Наимено-вание объекта закупки</t>
  </si>
  <si>
    <t>Планируемый год размещения 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</si>
  <si>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Наименова-
ние</t>
  </si>
  <si>
    <t>Информация 
о проведении обязательного общественного обсуждения закупки</t>
  </si>
  <si>
    <t>Наимено-
вание организатора проведения совместного конкурса или аукциона</t>
  </si>
  <si>
    <t>Всего для осуществления закупок,</t>
  </si>
  <si>
    <t xml:space="preserve">в том числе по коду бюджетной классификации </t>
  </si>
  <si>
    <t>/</t>
  </si>
  <si>
    <t xml:space="preserve">по соглашению от </t>
  </si>
  <si>
    <t>№</t>
  </si>
  <si>
    <t>/по коду вида расходов</t>
  </si>
  <si>
    <t>-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</si>
  <si>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 г. № 1279 "Об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Федерации" (далее - Положение).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</si>
  <si>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в соответствии с подпунктом "ж" пункта 14 Положения.</t>
    </r>
  </si>
  <si>
    <t>2. Информация о закупках товаров, работ, услуг на 20</t>
  </si>
  <si>
    <t>ПЛАН-ГРАФИК</t>
  </si>
  <si>
    <t>закупок товаров, работ, услуг на 20</t>
  </si>
  <si>
    <r>
      <t>(в части закупок, предусмотренных пунктом 1 части 2 статьи 84 Федерального закона "О контрактной системе 
в сфере закупок товаров, работ, услуг для обеспечения государственных и муниципальных нужд"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)</t>
    </r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</si>
  <si>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</si>
  <si>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</si>
  <si>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</si>
  <si>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</si>
  <si>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r>
      <t xml:space="preserve"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 </t>
    </r>
    <r>
      <rPr>
        <vertAlign val="superscript"/>
        <sz val="11"/>
        <rFont val="Times New Roman"/>
        <family val="1"/>
        <charset val="204"/>
      </rPr>
      <t>2</t>
    </r>
  </si>
  <si>
    <t>единица измерения</t>
  </si>
  <si>
    <t>рубль</t>
  </si>
  <si>
    <t>место нахождения, телефон, адрес электронной 
почты</t>
  </si>
  <si>
    <r>
      <t xml:space="preserve">место нахождения, телефон, адрес электронной 
почты </t>
    </r>
    <r>
      <rPr>
        <vertAlign val="superscript"/>
        <sz val="11"/>
        <rFont val="Times New Roman"/>
        <family val="1"/>
        <charset val="204"/>
      </rPr>
      <t>2</t>
    </r>
  </si>
  <si>
    <t>20</t>
  </si>
  <si>
    <t>казенное учреждение</t>
  </si>
  <si>
    <t>муниципальная собственность</t>
  </si>
  <si>
    <t>291601001</t>
  </si>
  <si>
    <t>75404</t>
  </si>
  <si>
    <t>х</t>
  </si>
  <si>
    <t>Закупки на основании п4 ч1 ст93 ФЗ от 05.04.2013 №44-ФЗ</t>
  </si>
  <si>
    <t>2020</t>
  </si>
  <si>
    <t xml:space="preserve"> </t>
  </si>
  <si>
    <t>нет</t>
  </si>
  <si>
    <t>2916002708</t>
  </si>
  <si>
    <t>04109722</t>
  </si>
  <si>
    <t>11638428</t>
  </si>
  <si>
    <t>Администрация муниципального образования "Юромское"</t>
  </si>
  <si>
    <t>с.Юрома Лешуконский район Архангельская область</t>
  </si>
  <si>
    <t>О09 01 04 22 1 00 81020 244</t>
  </si>
  <si>
    <t>О09 01 13 25 2 00 81050 244</t>
  </si>
  <si>
    <t>О09 01 13 25 4 00 68960 244</t>
  </si>
  <si>
    <t>О09 02 03 26 1 00 51180 244</t>
  </si>
  <si>
    <t>О09 03 09 28 2 00 68950 244</t>
  </si>
  <si>
    <t>О09 03 10 31 2 00 83020 244</t>
  </si>
  <si>
    <t>О09 04 09 27 3 00 68970 244</t>
  </si>
  <si>
    <t>О09 05 01 29 1 00 68900 244</t>
  </si>
  <si>
    <t>О09 05 03 30 1 00 85050 244</t>
  </si>
  <si>
    <t>О09 05 03 30 2 00 68940 244</t>
  </si>
  <si>
    <t>О09 05 03 30 3 00 85070 244</t>
  </si>
  <si>
    <t>О09 05 03 30 5 00 68910 244</t>
  </si>
  <si>
    <t>203291600270829160100100010000000244</t>
  </si>
  <si>
    <t>21</t>
  </si>
  <si>
    <t>О09 01 04 22 1 00 81020 247</t>
  </si>
  <si>
    <t>О09 01 13 25 5 00 78793 244</t>
  </si>
  <si>
    <t>О09 01 13 25 5 00 78793 247</t>
  </si>
  <si>
    <t>О09 02 03 26 1 00 51180 247</t>
  </si>
  <si>
    <t>О09 03 10 31 2 00 83020 247</t>
  </si>
  <si>
    <t>О09 05 03 30 1 00 85050 247</t>
  </si>
  <si>
    <t>О09 05 03 30 3 00 L5760 244</t>
  </si>
  <si>
    <t>О09 01 13 25 1 00 81030 243</t>
  </si>
  <si>
    <t>О09 05 03 30 2 00 85060 244</t>
  </si>
  <si>
    <t>О09 05 03 30 3 00 S8420 244</t>
  </si>
  <si>
    <t>О09 01 07 23 1 00 81110 244</t>
  </si>
  <si>
    <t>О09 01 13 25 1 00 81120 243</t>
  </si>
  <si>
    <t>О09 05 01 29 1 00 68900 243</t>
  </si>
  <si>
    <t>О09 05 01 29 1 00 85010244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</si>
</sst>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8"/>
      <name val="Arial CYR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49" fontId="1" fillId="0" borderId="5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1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view="pageBreakPreview" topLeftCell="A20" workbookViewId="0">
      <selection activeCell="BX42" sqref="BX42:CF42"/>
    </sheetView>
  </sheetViews>
  <sheetFormatPr defaultColWidth="0.88671875" defaultRowHeight="13.2"/>
  <cols>
    <col min="1" max="80" width="0.88671875" style="3"/>
    <col min="81" max="81" width="2.77734375" style="3" customWidth="1"/>
    <col min="82" max="86" width="0.88671875" style="3"/>
    <col min="87" max="87" width="3.44140625" style="3" customWidth="1"/>
    <col min="88" max="123" width="0.88671875" style="3"/>
    <col min="124" max="124" width="0.5546875" style="3" customWidth="1"/>
    <col min="125" max="128" width="0.88671875" style="3" hidden="1" customWidth="1"/>
    <col min="129" max="16384" width="0.88671875" style="3"/>
  </cols>
  <sheetData>
    <row r="1" spans="1:161" s="2" customFormat="1" ht="12.75" customHeight="1">
      <c r="DP1" s="52" t="s">
        <v>2</v>
      </c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1" s="2" customFormat="1" ht="12">
      <c r="DP2" s="53" t="s">
        <v>20</v>
      </c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:161" s="2" customFormat="1" ht="12"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1:161" s="2" customFormat="1" ht="12"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</row>
    <row r="5" spans="1:161" s="2" customFormat="1" ht="12"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</row>
    <row r="6" spans="1:161" s="2" customFormat="1" ht="12"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</row>
    <row r="7" spans="1:161" s="2" customFormat="1" ht="12"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</row>
    <row r="8" spans="1:161" s="2" customFormat="1" ht="12"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</row>
    <row r="9" spans="1:161" s="2" customFormat="1" ht="12"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</row>
    <row r="10" spans="1:161" s="2" customFormat="1" ht="12"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23"/>
      <c r="DI10" s="23"/>
      <c r="DJ10" s="17"/>
      <c r="DK10" s="17"/>
      <c r="DL10" s="17"/>
      <c r="DM10" s="17"/>
      <c r="DN10" s="18"/>
      <c r="DO10" s="18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23"/>
      <c r="EH10" s="23"/>
      <c r="EI10" s="23"/>
      <c r="EJ10" s="23"/>
      <c r="EK10" s="16"/>
      <c r="EL10" s="16"/>
      <c r="EM10" s="16"/>
      <c r="EN10" s="16"/>
    </row>
    <row r="11" spans="1:161" s="1" customFormat="1" ht="13.8"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12"/>
      <c r="DI11" s="12"/>
      <c r="DJ11" s="13"/>
      <c r="DK11" s="13"/>
      <c r="DL11" s="13"/>
      <c r="DM11" s="13"/>
      <c r="DN11" s="6"/>
      <c r="DO11" s="6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2"/>
      <c r="EH11" s="12"/>
      <c r="EI11" s="12"/>
      <c r="EJ11" s="12"/>
      <c r="EK11" s="11"/>
      <c r="EL11" s="11"/>
      <c r="EM11" s="11"/>
      <c r="EN11" s="11"/>
      <c r="FE11" s="7" t="s">
        <v>13</v>
      </c>
    </row>
    <row r="12" spans="1:161" s="18" customFormat="1" ht="12">
      <c r="DH12" s="23"/>
      <c r="DI12" s="23"/>
      <c r="DJ12" s="17"/>
      <c r="DK12" s="17"/>
      <c r="DL12" s="17"/>
      <c r="DM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23"/>
      <c r="EH12" s="23"/>
      <c r="EI12" s="23"/>
      <c r="EJ12" s="23"/>
      <c r="EK12" s="19"/>
      <c r="EL12" s="19"/>
      <c r="EM12" s="19"/>
      <c r="EN12" s="19"/>
    </row>
    <row r="13" spans="1:161" s="1" customFormat="1" ht="15.6">
      <c r="A13" s="78" t="s">
        <v>42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1" s="4" customFormat="1" ht="19.5" customHeight="1">
      <c r="A14" s="54" t="s">
        <v>43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80" t="s">
        <v>82</v>
      </c>
      <c r="BM14" s="80"/>
      <c r="BN14" s="80"/>
      <c r="BO14" s="80"/>
      <c r="BP14" s="54" t="s">
        <v>4</v>
      </c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80" t="s">
        <v>62</v>
      </c>
      <c r="DP14" s="80"/>
      <c r="DQ14" s="80"/>
      <c r="DR14" s="80"/>
      <c r="DS14" s="54" t="s">
        <v>5</v>
      </c>
      <c r="DT14" s="54"/>
      <c r="DU14" s="54"/>
      <c r="DV14" s="54"/>
      <c r="DW14" s="54"/>
      <c r="DX14" s="54"/>
      <c r="DY14" s="80"/>
      <c r="DZ14" s="80"/>
      <c r="EA14" s="80"/>
      <c r="EB14" s="80"/>
      <c r="EC14" s="55" t="s">
        <v>14</v>
      </c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</row>
    <row r="15" spans="1:161" s="5" customFormat="1" ht="36.75" customHeight="1">
      <c r="A15" s="79" t="s">
        <v>44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</row>
    <row r="16" spans="1:161" s="6" customFormat="1" ht="12" customHeight="1"/>
    <row r="17" spans="1:161" s="1" customFormat="1" ht="14.25" customHeight="1">
      <c r="G17" s="1" t="s">
        <v>45</v>
      </c>
      <c r="EX17" s="10"/>
      <c r="EY17" s="10"/>
      <c r="EZ17" s="10"/>
      <c r="FA17" s="10"/>
      <c r="FB17" s="10"/>
      <c r="FC17" s="10"/>
      <c r="FD17" s="10"/>
      <c r="FE17" s="10"/>
    </row>
    <row r="18" spans="1:161" s="1" customFormat="1" ht="18.75" customHeight="1">
      <c r="EP18" s="40" t="s">
        <v>3</v>
      </c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2"/>
    </row>
    <row r="19" spans="1:161" s="1" customFormat="1" ht="18.75" customHeight="1">
      <c r="K19" s="1" t="s">
        <v>46</v>
      </c>
      <c r="BX19" s="56" t="s">
        <v>67</v>
      </c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2"/>
      <c r="EN19" s="22" t="s">
        <v>6</v>
      </c>
      <c r="EO19" s="21"/>
      <c r="EP19" s="43" t="s">
        <v>64</v>
      </c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</row>
    <row r="20" spans="1:161" s="1" customFormat="1" ht="18.75" customHeight="1"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2"/>
      <c r="EN20" s="22" t="s">
        <v>7</v>
      </c>
      <c r="EO20" s="21"/>
      <c r="EP20" s="43" t="s">
        <v>57</v>
      </c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</row>
    <row r="21" spans="1:161" s="1" customFormat="1" ht="18.75" customHeight="1">
      <c r="K21" s="1" t="s">
        <v>47</v>
      </c>
      <c r="BX21" s="44" t="s">
        <v>55</v>
      </c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2"/>
      <c r="EN21" s="22" t="s">
        <v>8</v>
      </c>
      <c r="EO21" s="21"/>
      <c r="EP21" s="45" t="s">
        <v>58</v>
      </c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" customFormat="1" ht="18.75" customHeight="1">
      <c r="B22" s="10"/>
      <c r="C22" s="10"/>
      <c r="D22" s="10"/>
      <c r="E22" s="10"/>
      <c r="F22" s="10"/>
      <c r="G22" s="10"/>
      <c r="H22" s="10"/>
      <c r="I22" s="10"/>
      <c r="J22" s="10"/>
      <c r="K22" s="10" t="s">
        <v>48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X22" s="36" t="s">
        <v>56</v>
      </c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2"/>
      <c r="EN22" s="22" t="s">
        <v>15</v>
      </c>
      <c r="EO22" s="21"/>
      <c r="EP22" s="45" t="s">
        <v>65</v>
      </c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" customFormat="1" ht="30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56" t="s">
        <v>52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10"/>
      <c r="BR23" s="10"/>
      <c r="BX23" s="81" t="s">
        <v>68</v>
      </c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EM23" s="7"/>
      <c r="EN23" s="7" t="s">
        <v>9</v>
      </c>
      <c r="EP23" s="37" t="s">
        <v>66</v>
      </c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1" customFormat="1" ht="14.25" customHeight="1">
      <c r="EM24" s="7"/>
      <c r="EN24" s="7"/>
    </row>
    <row r="25" spans="1:161" s="1" customFormat="1" ht="23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77" t="s">
        <v>49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14"/>
      <c r="BR25" s="14"/>
      <c r="BS25" s="14"/>
      <c r="BT25" s="14"/>
      <c r="BU25" s="14"/>
      <c r="BV25" s="14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EK25" s="21"/>
      <c r="EL25" s="21"/>
      <c r="EM25" s="22"/>
      <c r="EN25" s="22" t="s">
        <v>6</v>
      </c>
      <c r="EO25" s="21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</row>
    <row r="26" spans="1:161" s="1" customFormat="1" ht="50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14"/>
      <c r="BR26" s="14"/>
      <c r="BS26" s="14"/>
      <c r="BT26" s="14"/>
      <c r="BU26" s="14"/>
      <c r="BV26" s="14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EK26" s="21"/>
      <c r="EL26" s="21"/>
      <c r="EM26" s="22"/>
      <c r="EN26" s="22" t="s">
        <v>7</v>
      </c>
      <c r="EO26" s="21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</row>
    <row r="27" spans="1:161" s="1" customFormat="1" ht="33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56" t="s">
        <v>53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10"/>
      <c r="BR27" s="10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EM27" s="7"/>
      <c r="EN27" s="7" t="s">
        <v>9</v>
      </c>
      <c r="EP27" s="37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</row>
    <row r="28" spans="1:161" s="1" customFormat="1" ht="18.75" customHeight="1">
      <c r="K28" s="1" t="s">
        <v>50</v>
      </c>
      <c r="BX28" s="48" t="s">
        <v>51</v>
      </c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2" t="s">
        <v>17</v>
      </c>
      <c r="EO28" s="21"/>
      <c r="EP28" s="45" t="s">
        <v>16</v>
      </c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" customFormat="1" ht="14.25" customHeight="1"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EV29" s="7"/>
      <c r="EX29" s="20"/>
      <c r="EY29" s="20"/>
      <c r="EZ29" s="20"/>
      <c r="FA29" s="20"/>
      <c r="FB29" s="20"/>
      <c r="FC29" s="20"/>
      <c r="FD29" s="20"/>
      <c r="FE29" s="20"/>
    </row>
    <row r="30" spans="1:161" s="1" customFormat="1" ht="14.25" customHeight="1">
      <c r="A30" s="113" t="s">
        <v>41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2" t="s">
        <v>54</v>
      </c>
      <c r="BM30" s="112"/>
      <c r="BN30" s="112"/>
      <c r="BO30" s="112"/>
      <c r="BP30" s="113" t="s">
        <v>4</v>
      </c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2" t="s">
        <v>62</v>
      </c>
      <c r="DI30" s="112"/>
      <c r="DJ30" s="112"/>
      <c r="DK30" s="112"/>
      <c r="DL30" s="114" t="s">
        <v>5</v>
      </c>
      <c r="DM30" s="114"/>
      <c r="DN30" s="114"/>
      <c r="DO30" s="114"/>
      <c r="DP30" s="114"/>
      <c r="DQ30" s="114"/>
      <c r="DR30" s="112"/>
      <c r="DS30" s="112"/>
      <c r="DT30" s="112"/>
      <c r="DU30" s="112"/>
      <c r="DV30" s="103" t="s">
        <v>14</v>
      </c>
      <c r="DW30" s="103"/>
      <c r="DX30" s="103"/>
      <c r="DY30" s="103"/>
      <c r="DZ30" s="103"/>
      <c r="EA30" s="103"/>
      <c r="EB30" s="103"/>
      <c r="EC30" s="103"/>
      <c r="ED30" s="103"/>
      <c r="EV30" s="7"/>
      <c r="EX30" s="20"/>
      <c r="EY30" s="20"/>
      <c r="EZ30" s="20"/>
      <c r="FA30" s="20"/>
      <c r="FB30" s="20"/>
      <c r="FC30" s="20"/>
      <c r="FD30" s="20"/>
      <c r="FE30" s="20"/>
    </row>
    <row r="31" spans="1:161" s="1" customFormat="1" ht="13.8"/>
    <row r="32" spans="1:161" s="15" customFormat="1" ht="27.75" customHeight="1">
      <c r="A32" s="85" t="s">
        <v>12</v>
      </c>
      <c r="B32" s="86"/>
      <c r="C32" s="86"/>
      <c r="D32" s="86"/>
      <c r="E32" s="87"/>
      <c r="F32" s="85" t="s">
        <v>25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7"/>
      <c r="W32" s="82" t="s">
        <v>21</v>
      </c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4"/>
      <c r="BD32" s="117" t="s">
        <v>28</v>
      </c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9"/>
      <c r="BX32" s="82" t="s">
        <v>23</v>
      </c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4"/>
      <c r="DN32" s="85" t="s">
        <v>30</v>
      </c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7"/>
      <c r="ED32" s="85" t="s">
        <v>24</v>
      </c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7"/>
      <c r="ES32" s="85" t="s">
        <v>31</v>
      </c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7"/>
    </row>
    <row r="33" spans="1:161" s="15" customFormat="1" ht="97.5" customHeight="1">
      <c r="A33" s="88"/>
      <c r="B33" s="89"/>
      <c r="C33" s="89"/>
      <c r="D33" s="89"/>
      <c r="E33" s="90"/>
      <c r="F33" s="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88" t="s">
        <v>26</v>
      </c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90"/>
      <c r="AR33" s="85" t="s">
        <v>27</v>
      </c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7"/>
      <c r="BD33" s="120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2"/>
      <c r="BX33" s="88" t="s">
        <v>0</v>
      </c>
      <c r="BY33" s="89"/>
      <c r="BZ33" s="89"/>
      <c r="CA33" s="89"/>
      <c r="CB33" s="89"/>
      <c r="CC33" s="89"/>
      <c r="CD33" s="89"/>
      <c r="CE33" s="89"/>
      <c r="CF33" s="90"/>
      <c r="CG33" s="85" t="s">
        <v>19</v>
      </c>
      <c r="CH33" s="86"/>
      <c r="CI33" s="86"/>
      <c r="CJ33" s="86"/>
      <c r="CK33" s="86"/>
      <c r="CL33" s="86"/>
      <c r="CM33" s="86"/>
      <c r="CN33" s="86"/>
      <c r="CO33" s="87"/>
      <c r="CP33" s="82" t="s">
        <v>1</v>
      </c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4"/>
      <c r="DF33" s="85" t="s">
        <v>18</v>
      </c>
      <c r="DG33" s="86"/>
      <c r="DH33" s="86"/>
      <c r="DI33" s="86"/>
      <c r="DJ33" s="86"/>
      <c r="DK33" s="86"/>
      <c r="DL33" s="86"/>
      <c r="DM33" s="87"/>
      <c r="DN33" s="88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90"/>
      <c r="ED33" s="88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90"/>
      <c r="ES33" s="88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90"/>
    </row>
    <row r="34" spans="1:161" s="15" customFormat="1" ht="11.4" customHeight="1">
      <c r="A34" s="91"/>
      <c r="B34" s="92"/>
      <c r="C34" s="92"/>
      <c r="D34" s="92"/>
      <c r="E34" s="93"/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3"/>
      <c r="W34" s="115" t="s">
        <v>22</v>
      </c>
      <c r="X34" s="115"/>
      <c r="Y34" s="115"/>
      <c r="Z34" s="115"/>
      <c r="AA34" s="115"/>
      <c r="AB34" s="115"/>
      <c r="AC34" s="115"/>
      <c r="AD34" s="115"/>
      <c r="AE34" s="116" t="s">
        <v>29</v>
      </c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91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3"/>
      <c r="BD34" s="123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5"/>
      <c r="BX34" s="91"/>
      <c r="BY34" s="92"/>
      <c r="BZ34" s="92"/>
      <c r="CA34" s="92"/>
      <c r="CB34" s="92"/>
      <c r="CC34" s="92"/>
      <c r="CD34" s="92"/>
      <c r="CE34" s="92"/>
      <c r="CF34" s="93"/>
      <c r="CG34" s="91"/>
      <c r="CH34" s="92"/>
      <c r="CI34" s="92"/>
      <c r="CJ34" s="92"/>
      <c r="CK34" s="92"/>
      <c r="CL34" s="92"/>
      <c r="CM34" s="92"/>
      <c r="CN34" s="92"/>
      <c r="CO34" s="93"/>
      <c r="CP34" s="82" t="s">
        <v>10</v>
      </c>
      <c r="CQ34" s="83"/>
      <c r="CR34" s="83"/>
      <c r="CS34" s="83"/>
      <c r="CT34" s="83"/>
      <c r="CU34" s="83"/>
      <c r="CV34" s="83"/>
      <c r="CW34" s="84"/>
      <c r="CX34" s="82" t="s">
        <v>11</v>
      </c>
      <c r="CY34" s="83"/>
      <c r="CZ34" s="83"/>
      <c r="DA34" s="83"/>
      <c r="DB34" s="83"/>
      <c r="DC34" s="83"/>
      <c r="DD34" s="83"/>
      <c r="DE34" s="83"/>
      <c r="DF34" s="91"/>
      <c r="DG34" s="92"/>
      <c r="DH34" s="92"/>
      <c r="DI34" s="92"/>
      <c r="DJ34" s="92"/>
      <c r="DK34" s="92"/>
      <c r="DL34" s="92"/>
      <c r="DM34" s="93"/>
      <c r="DN34" s="91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3"/>
      <c r="ED34" s="91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3"/>
      <c r="ES34" s="91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3"/>
    </row>
    <row r="35" spans="1:161" s="8" customFormat="1" ht="12">
      <c r="A35" s="111">
        <v>1</v>
      </c>
      <c r="B35" s="111"/>
      <c r="C35" s="111"/>
      <c r="D35" s="111"/>
      <c r="E35" s="111"/>
      <c r="F35" s="111">
        <v>2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>
        <v>3</v>
      </c>
      <c r="X35" s="111"/>
      <c r="Y35" s="111"/>
      <c r="Z35" s="111"/>
      <c r="AA35" s="111"/>
      <c r="AB35" s="111"/>
      <c r="AC35" s="111"/>
      <c r="AD35" s="111"/>
      <c r="AE35" s="111">
        <v>4</v>
      </c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08">
        <v>5</v>
      </c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10"/>
      <c r="BD35" s="111">
        <v>6</v>
      </c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>
        <v>7</v>
      </c>
      <c r="BY35" s="111"/>
      <c r="BZ35" s="111"/>
      <c r="CA35" s="111"/>
      <c r="CB35" s="111"/>
      <c r="CC35" s="111"/>
      <c r="CD35" s="111"/>
      <c r="CE35" s="111"/>
      <c r="CF35" s="111"/>
      <c r="CG35" s="111">
        <v>8</v>
      </c>
      <c r="CH35" s="111"/>
      <c r="CI35" s="111"/>
      <c r="CJ35" s="111"/>
      <c r="CK35" s="111"/>
      <c r="CL35" s="111"/>
      <c r="CM35" s="111"/>
      <c r="CN35" s="111"/>
      <c r="CO35" s="111"/>
      <c r="CP35" s="111">
        <v>9</v>
      </c>
      <c r="CQ35" s="111"/>
      <c r="CR35" s="111"/>
      <c r="CS35" s="111"/>
      <c r="CT35" s="111"/>
      <c r="CU35" s="111"/>
      <c r="CV35" s="111"/>
      <c r="CW35" s="111"/>
      <c r="CX35" s="111">
        <v>10</v>
      </c>
      <c r="CY35" s="111"/>
      <c r="CZ35" s="111"/>
      <c r="DA35" s="111"/>
      <c r="DB35" s="111"/>
      <c r="DC35" s="111"/>
      <c r="DD35" s="111"/>
      <c r="DE35" s="111"/>
      <c r="DF35" s="111">
        <v>11</v>
      </c>
      <c r="DG35" s="111"/>
      <c r="DH35" s="111"/>
      <c r="DI35" s="111"/>
      <c r="DJ35" s="111"/>
      <c r="DK35" s="111"/>
      <c r="DL35" s="111"/>
      <c r="DM35" s="111"/>
      <c r="DN35" s="111">
        <v>12</v>
      </c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08">
        <v>13</v>
      </c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10"/>
      <c r="ES35" s="108">
        <v>14</v>
      </c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10"/>
    </row>
    <row r="36" spans="1:161" s="2" customFormat="1" ht="55.8" customHeight="1">
      <c r="A36" s="51"/>
      <c r="B36" s="51"/>
      <c r="C36" s="51"/>
      <c r="D36" s="51"/>
      <c r="E36" s="51"/>
      <c r="F36" s="133" t="s">
        <v>81</v>
      </c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5"/>
      <c r="W36" s="51" t="s">
        <v>59</v>
      </c>
      <c r="X36" s="51"/>
      <c r="Y36" s="51"/>
      <c r="Z36" s="51"/>
      <c r="AA36" s="51"/>
      <c r="AB36" s="51"/>
      <c r="AC36" s="51"/>
      <c r="AD36" s="51"/>
      <c r="AE36" s="105" t="s">
        <v>59</v>
      </c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7"/>
      <c r="AR36" s="136" t="s">
        <v>60</v>
      </c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51" t="s">
        <v>61</v>
      </c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104">
        <f>BX37</f>
        <v>2023364.52</v>
      </c>
      <c r="BY36" s="104"/>
      <c r="BZ36" s="104"/>
      <c r="CA36" s="104"/>
      <c r="CB36" s="104"/>
      <c r="CC36" s="104"/>
      <c r="CD36" s="104"/>
      <c r="CE36" s="104"/>
      <c r="CF36" s="104"/>
      <c r="CG36" s="104">
        <f>BX36</f>
        <v>2023364.52</v>
      </c>
      <c r="CH36" s="104"/>
      <c r="CI36" s="104"/>
      <c r="CJ36" s="104"/>
      <c r="CK36" s="104"/>
      <c r="CL36" s="104"/>
      <c r="CM36" s="104"/>
      <c r="CN36" s="104"/>
      <c r="CO36" s="104"/>
      <c r="CP36" s="104">
        <v>0</v>
      </c>
      <c r="CQ36" s="104"/>
      <c r="CR36" s="104"/>
      <c r="CS36" s="104"/>
      <c r="CT36" s="104"/>
      <c r="CU36" s="104"/>
      <c r="CV36" s="104"/>
      <c r="CW36" s="104"/>
      <c r="CX36" s="104">
        <v>0</v>
      </c>
      <c r="CY36" s="104"/>
      <c r="CZ36" s="104"/>
      <c r="DA36" s="104"/>
      <c r="DB36" s="104"/>
      <c r="DC36" s="104"/>
      <c r="DD36" s="104"/>
      <c r="DE36" s="104"/>
      <c r="DF36" s="104">
        <v>0</v>
      </c>
      <c r="DG36" s="104"/>
      <c r="DH36" s="104"/>
      <c r="DI36" s="104"/>
      <c r="DJ36" s="104"/>
      <c r="DK36" s="104"/>
      <c r="DL36" s="104"/>
      <c r="DM36" s="104"/>
      <c r="DN36" s="105" t="s">
        <v>59</v>
      </c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7"/>
      <c r="ED36" s="105" t="s">
        <v>63</v>
      </c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7"/>
      <c r="ES36" s="105" t="s">
        <v>59</v>
      </c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7"/>
    </row>
    <row r="37" spans="1:161" s="2" customFormat="1" ht="12.75" customHeight="1">
      <c r="A37" s="64" t="s">
        <v>32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6"/>
      <c r="BX37" s="67">
        <f>SUM(BX41:CF66)</f>
        <v>2023364.52</v>
      </c>
      <c r="BY37" s="68"/>
      <c r="BZ37" s="68"/>
      <c r="CA37" s="68"/>
      <c r="CB37" s="68"/>
      <c r="CC37" s="68"/>
      <c r="CD37" s="68"/>
      <c r="CE37" s="68"/>
      <c r="CF37" s="69"/>
      <c r="CG37" s="67">
        <f>BX37</f>
        <v>2023364.52</v>
      </c>
      <c r="CH37" s="68"/>
      <c r="CI37" s="68"/>
      <c r="CJ37" s="68"/>
      <c r="CK37" s="68"/>
      <c r="CL37" s="68"/>
      <c r="CM37" s="68"/>
      <c r="CN37" s="68"/>
      <c r="CO37" s="69"/>
      <c r="CP37" s="67">
        <v>0</v>
      </c>
      <c r="CQ37" s="68"/>
      <c r="CR37" s="68"/>
      <c r="CS37" s="68"/>
      <c r="CT37" s="68"/>
      <c r="CU37" s="68"/>
      <c r="CV37" s="68"/>
      <c r="CW37" s="69"/>
      <c r="CX37" s="67">
        <v>0</v>
      </c>
      <c r="CY37" s="68"/>
      <c r="CZ37" s="68"/>
      <c r="DA37" s="68"/>
      <c r="DB37" s="68"/>
      <c r="DC37" s="68"/>
      <c r="DD37" s="68"/>
      <c r="DE37" s="69"/>
      <c r="DF37" s="67">
        <v>0</v>
      </c>
      <c r="DG37" s="68"/>
      <c r="DH37" s="68"/>
      <c r="DI37" s="68"/>
      <c r="DJ37" s="68"/>
      <c r="DK37" s="68"/>
      <c r="DL37" s="68"/>
      <c r="DM37" s="69"/>
      <c r="DN37" s="94" t="s">
        <v>38</v>
      </c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6"/>
      <c r="ED37" s="94" t="s">
        <v>38</v>
      </c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6"/>
      <c r="ES37" s="94" t="s">
        <v>38</v>
      </c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6"/>
    </row>
    <row r="38" spans="1:161" s="2" customFormat="1" ht="7.8" customHeight="1">
      <c r="A38" s="126" t="s">
        <v>33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58"/>
      <c r="BD38" s="58"/>
      <c r="BE38" s="58"/>
      <c r="BF38" s="58"/>
      <c r="BG38" s="58"/>
      <c r="BH38" s="58"/>
      <c r="BI38" s="128" t="s">
        <v>34</v>
      </c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9"/>
      <c r="BX38" s="70"/>
      <c r="BY38" s="71"/>
      <c r="BZ38" s="71"/>
      <c r="CA38" s="71"/>
      <c r="CB38" s="71"/>
      <c r="CC38" s="71"/>
      <c r="CD38" s="71"/>
      <c r="CE38" s="71"/>
      <c r="CF38" s="72"/>
      <c r="CG38" s="70"/>
      <c r="CH38" s="71"/>
      <c r="CI38" s="71"/>
      <c r="CJ38" s="71"/>
      <c r="CK38" s="71"/>
      <c r="CL38" s="71"/>
      <c r="CM38" s="71"/>
      <c r="CN38" s="71"/>
      <c r="CO38" s="72"/>
      <c r="CP38" s="70"/>
      <c r="CQ38" s="71"/>
      <c r="CR38" s="71"/>
      <c r="CS38" s="71"/>
      <c r="CT38" s="71"/>
      <c r="CU38" s="71"/>
      <c r="CV38" s="71"/>
      <c r="CW38" s="72"/>
      <c r="CX38" s="70"/>
      <c r="CY38" s="71"/>
      <c r="CZ38" s="71"/>
      <c r="DA38" s="71"/>
      <c r="DB38" s="71"/>
      <c r="DC38" s="71"/>
      <c r="DD38" s="71"/>
      <c r="DE38" s="72"/>
      <c r="DF38" s="70"/>
      <c r="DG38" s="71"/>
      <c r="DH38" s="71"/>
      <c r="DI38" s="71"/>
      <c r="DJ38" s="71"/>
      <c r="DK38" s="71"/>
      <c r="DL38" s="71"/>
      <c r="DM38" s="72"/>
      <c r="DN38" s="97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9"/>
      <c r="ED38" s="97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9"/>
      <c r="ES38" s="97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9"/>
    </row>
    <row r="39" spans="1:161" s="18" customFormat="1" ht="12.6" hidden="1" customHeight="1">
      <c r="A39" s="130" t="s">
        <v>35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132" t="s">
        <v>36</v>
      </c>
      <c r="AK39" s="132"/>
      <c r="AL39" s="132"/>
      <c r="AM39" s="58"/>
      <c r="AN39" s="58"/>
      <c r="AO39" s="58"/>
      <c r="AP39" s="58"/>
      <c r="AQ39" s="58"/>
      <c r="AR39" s="58"/>
      <c r="AS39" s="59" t="s">
        <v>37</v>
      </c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8"/>
      <c r="BN39" s="58"/>
      <c r="BO39" s="58"/>
      <c r="BP39" s="58"/>
      <c r="BQ39" s="58"/>
      <c r="BR39" s="58"/>
      <c r="BS39" s="59"/>
      <c r="BT39" s="59"/>
      <c r="BU39" s="59"/>
      <c r="BV39" s="59"/>
      <c r="BW39" s="60"/>
      <c r="BX39" s="70"/>
      <c r="BY39" s="71"/>
      <c r="BZ39" s="71"/>
      <c r="CA39" s="71"/>
      <c r="CB39" s="71"/>
      <c r="CC39" s="71"/>
      <c r="CD39" s="71"/>
      <c r="CE39" s="71"/>
      <c r="CF39" s="72"/>
      <c r="CG39" s="70"/>
      <c r="CH39" s="71"/>
      <c r="CI39" s="71"/>
      <c r="CJ39" s="71"/>
      <c r="CK39" s="71"/>
      <c r="CL39" s="71"/>
      <c r="CM39" s="71"/>
      <c r="CN39" s="71"/>
      <c r="CO39" s="72"/>
      <c r="CP39" s="70"/>
      <c r="CQ39" s="71"/>
      <c r="CR39" s="71"/>
      <c r="CS39" s="71"/>
      <c r="CT39" s="71"/>
      <c r="CU39" s="71"/>
      <c r="CV39" s="71"/>
      <c r="CW39" s="72"/>
      <c r="CX39" s="70"/>
      <c r="CY39" s="71"/>
      <c r="CZ39" s="71"/>
      <c r="DA39" s="71"/>
      <c r="DB39" s="71"/>
      <c r="DC39" s="71"/>
      <c r="DD39" s="71"/>
      <c r="DE39" s="72"/>
      <c r="DF39" s="70"/>
      <c r="DG39" s="71"/>
      <c r="DH39" s="71"/>
      <c r="DI39" s="71"/>
      <c r="DJ39" s="71"/>
      <c r="DK39" s="71"/>
      <c r="DL39" s="71"/>
      <c r="DM39" s="72"/>
      <c r="DN39" s="97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9"/>
      <c r="ED39" s="97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9"/>
      <c r="ES39" s="97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9"/>
    </row>
    <row r="40" spans="1:161" s="18" customFormat="1" ht="8.4" hidden="1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3"/>
      <c r="BX40" s="73"/>
      <c r="BY40" s="74"/>
      <c r="BZ40" s="74"/>
      <c r="CA40" s="74"/>
      <c r="CB40" s="74"/>
      <c r="CC40" s="74"/>
      <c r="CD40" s="74"/>
      <c r="CE40" s="74"/>
      <c r="CF40" s="75"/>
      <c r="CG40" s="73"/>
      <c r="CH40" s="74"/>
      <c r="CI40" s="74"/>
      <c r="CJ40" s="74"/>
      <c r="CK40" s="74"/>
      <c r="CL40" s="74"/>
      <c r="CM40" s="74"/>
      <c r="CN40" s="74"/>
      <c r="CO40" s="75"/>
      <c r="CP40" s="73"/>
      <c r="CQ40" s="74"/>
      <c r="CR40" s="74"/>
      <c r="CS40" s="74"/>
      <c r="CT40" s="74"/>
      <c r="CU40" s="74"/>
      <c r="CV40" s="74"/>
      <c r="CW40" s="75"/>
      <c r="CX40" s="73"/>
      <c r="CY40" s="74"/>
      <c r="CZ40" s="74"/>
      <c r="DA40" s="74"/>
      <c r="DB40" s="74"/>
      <c r="DC40" s="74"/>
      <c r="DD40" s="74"/>
      <c r="DE40" s="75"/>
      <c r="DF40" s="73"/>
      <c r="DG40" s="74"/>
      <c r="DH40" s="74"/>
      <c r="DI40" s="74"/>
      <c r="DJ40" s="74"/>
      <c r="DK40" s="74"/>
      <c r="DL40" s="74"/>
      <c r="DM40" s="75"/>
      <c r="DN40" s="100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2"/>
      <c r="ES40" s="100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2"/>
    </row>
    <row r="41" spans="1:161" s="18" customFormat="1" ht="14.4" customHeight="1">
      <c r="A41" s="29" t="s">
        <v>69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30">
        <f>198500-21219.16+350000-35000</f>
        <v>492280.83999999997</v>
      </c>
      <c r="BY41" s="30"/>
      <c r="BZ41" s="30"/>
      <c r="CA41" s="30"/>
      <c r="CB41" s="30"/>
      <c r="CC41" s="30"/>
      <c r="CD41" s="30"/>
      <c r="CE41" s="30"/>
      <c r="CF41" s="30"/>
      <c r="CG41" s="30">
        <f t="shared" ref="CG41:CG66" si="0">BX41</f>
        <v>492280.83999999997</v>
      </c>
      <c r="CH41" s="30"/>
      <c r="CI41" s="30"/>
      <c r="CJ41" s="30"/>
      <c r="CK41" s="30"/>
      <c r="CL41" s="30"/>
      <c r="CM41" s="30"/>
      <c r="CN41" s="30"/>
      <c r="CO41" s="30"/>
      <c r="CP41" s="31">
        <v>0</v>
      </c>
      <c r="CQ41" s="31"/>
      <c r="CR41" s="31"/>
      <c r="CS41" s="31"/>
      <c r="CT41" s="31"/>
      <c r="CU41" s="31"/>
      <c r="CV41" s="31"/>
      <c r="CW41" s="31"/>
      <c r="CX41" s="32">
        <v>0</v>
      </c>
      <c r="CY41" s="33"/>
      <c r="CZ41" s="33"/>
      <c r="DA41" s="33"/>
      <c r="DB41" s="33"/>
      <c r="DC41" s="33"/>
      <c r="DD41" s="33"/>
      <c r="DE41" s="34"/>
      <c r="DF41" s="32">
        <v>0</v>
      </c>
      <c r="DG41" s="33"/>
      <c r="DH41" s="33"/>
      <c r="DI41" s="33"/>
      <c r="DJ41" s="33"/>
      <c r="DK41" s="33"/>
      <c r="DL41" s="33"/>
      <c r="DM41" s="34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</row>
    <row r="42" spans="1:161" s="18" customFormat="1" ht="14.4" customHeight="1">
      <c r="A42" s="29" t="s">
        <v>83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30">
        <f>21000+342824-350000+6000</f>
        <v>19824</v>
      </c>
      <c r="BY42" s="30"/>
      <c r="BZ42" s="30"/>
      <c r="CA42" s="30"/>
      <c r="CB42" s="30"/>
      <c r="CC42" s="30"/>
      <c r="CD42" s="30"/>
      <c r="CE42" s="30"/>
      <c r="CF42" s="30"/>
      <c r="CG42" s="30">
        <f t="shared" ref="CG42:CG43" si="1">BX42</f>
        <v>19824</v>
      </c>
      <c r="CH42" s="30"/>
      <c r="CI42" s="30"/>
      <c r="CJ42" s="30"/>
      <c r="CK42" s="30"/>
      <c r="CL42" s="30"/>
      <c r="CM42" s="30"/>
      <c r="CN42" s="30"/>
      <c r="CO42" s="30"/>
      <c r="CP42" s="31" t="s">
        <v>62</v>
      </c>
      <c r="CQ42" s="31"/>
      <c r="CR42" s="31"/>
      <c r="CS42" s="31"/>
      <c r="CT42" s="31"/>
      <c r="CU42" s="31"/>
      <c r="CV42" s="31"/>
      <c r="CW42" s="31"/>
      <c r="CX42" s="32">
        <v>0</v>
      </c>
      <c r="CY42" s="33"/>
      <c r="CZ42" s="33"/>
      <c r="DA42" s="33"/>
      <c r="DB42" s="33"/>
      <c r="DC42" s="33"/>
      <c r="DD42" s="33"/>
      <c r="DE42" s="34"/>
      <c r="DF42" s="32">
        <v>0</v>
      </c>
      <c r="DG42" s="33"/>
      <c r="DH42" s="33"/>
      <c r="DI42" s="33"/>
      <c r="DJ42" s="33"/>
      <c r="DK42" s="33"/>
      <c r="DL42" s="33"/>
      <c r="DM42" s="34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</row>
    <row r="43" spans="1:161" s="18" customFormat="1" ht="14.4" customHeight="1">
      <c r="A43" s="29" t="s">
        <v>93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30">
        <f>77000-77000</f>
        <v>0</v>
      </c>
      <c r="BY43" s="30"/>
      <c r="BZ43" s="30"/>
      <c r="CA43" s="30"/>
      <c r="CB43" s="30"/>
      <c r="CC43" s="30"/>
      <c r="CD43" s="30"/>
      <c r="CE43" s="30"/>
      <c r="CF43" s="30"/>
      <c r="CG43" s="30">
        <f t="shared" si="1"/>
        <v>0</v>
      </c>
      <c r="CH43" s="30"/>
      <c r="CI43" s="30"/>
      <c r="CJ43" s="30"/>
      <c r="CK43" s="30"/>
      <c r="CL43" s="30"/>
      <c r="CM43" s="30"/>
      <c r="CN43" s="30"/>
      <c r="CO43" s="30"/>
      <c r="CP43" s="137">
        <v>0</v>
      </c>
      <c r="CQ43" s="137"/>
      <c r="CR43" s="137"/>
      <c r="CS43" s="137"/>
      <c r="CT43" s="137"/>
      <c r="CU43" s="137"/>
      <c r="CV43" s="137"/>
      <c r="CW43" s="137"/>
      <c r="CX43" s="137">
        <v>0</v>
      </c>
      <c r="CY43" s="137"/>
      <c r="CZ43" s="137"/>
      <c r="DA43" s="137"/>
      <c r="DB43" s="137"/>
      <c r="DC43" s="137"/>
      <c r="DD43" s="137"/>
      <c r="DE43" s="137"/>
      <c r="DF43" s="32">
        <v>0</v>
      </c>
      <c r="DG43" s="33"/>
      <c r="DH43" s="33"/>
      <c r="DI43" s="33"/>
      <c r="DJ43" s="33"/>
      <c r="DK43" s="33"/>
      <c r="DL43" s="33"/>
      <c r="DM43" s="34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</row>
    <row r="44" spans="1:161" s="18" customFormat="1" ht="14.4" customHeight="1">
      <c r="A44" s="29" t="s">
        <v>90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30">
        <f>63000-63000</f>
        <v>0</v>
      </c>
      <c r="BY44" s="30"/>
      <c r="BZ44" s="30"/>
      <c r="CA44" s="30"/>
      <c r="CB44" s="30"/>
      <c r="CC44" s="30"/>
      <c r="CD44" s="30"/>
      <c r="CE44" s="30"/>
      <c r="CF44" s="30"/>
      <c r="CG44" s="30">
        <f t="shared" ref="CG44" si="2">BX44</f>
        <v>0</v>
      </c>
      <c r="CH44" s="30"/>
      <c r="CI44" s="30"/>
      <c r="CJ44" s="30"/>
      <c r="CK44" s="30"/>
      <c r="CL44" s="30"/>
      <c r="CM44" s="30"/>
      <c r="CN44" s="30"/>
      <c r="CO44" s="30"/>
      <c r="CP44" s="31">
        <v>0</v>
      </c>
      <c r="CQ44" s="31"/>
      <c r="CR44" s="31"/>
      <c r="CS44" s="31"/>
      <c r="CT44" s="31"/>
      <c r="CU44" s="31"/>
      <c r="CV44" s="31"/>
      <c r="CW44" s="31"/>
      <c r="CX44" s="32">
        <v>0</v>
      </c>
      <c r="CY44" s="33"/>
      <c r="CZ44" s="33"/>
      <c r="DA44" s="33"/>
      <c r="DB44" s="33"/>
      <c r="DC44" s="33"/>
      <c r="DD44" s="33"/>
      <c r="DE44" s="34"/>
      <c r="DF44" s="32">
        <v>0</v>
      </c>
      <c r="DG44" s="33"/>
      <c r="DH44" s="33"/>
      <c r="DI44" s="33"/>
      <c r="DJ44" s="33"/>
      <c r="DK44" s="33"/>
      <c r="DL44" s="33"/>
      <c r="DM44" s="34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</row>
    <row r="45" spans="1:161" s="18" customFormat="1" ht="14.4" customHeight="1">
      <c r="A45" s="29" t="s">
        <v>94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30">
        <v>63000</v>
      </c>
      <c r="BY45" s="30"/>
      <c r="BZ45" s="30"/>
      <c r="CA45" s="30"/>
      <c r="CB45" s="30"/>
      <c r="CC45" s="30"/>
      <c r="CD45" s="30"/>
      <c r="CE45" s="30"/>
      <c r="CF45" s="30"/>
      <c r="CG45" s="30">
        <f t="shared" ref="CG45" si="3">BX45</f>
        <v>63000</v>
      </c>
      <c r="CH45" s="30"/>
      <c r="CI45" s="30"/>
      <c r="CJ45" s="30"/>
      <c r="CK45" s="30"/>
      <c r="CL45" s="30"/>
      <c r="CM45" s="30"/>
      <c r="CN45" s="30"/>
      <c r="CO45" s="30"/>
      <c r="CP45" s="31">
        <v>0</v>
      </c>
      <c r="CQ45" s="31"/>
      <c r="CR45" s="31"/>
      <c r="CS45" s="31"/>
      <c r="CT45" s="31"/>
      <c r="CU45" s="31"/>
      <c r="CV45" s="31"/>
      <c r="CW45" s="31"/>
      <c r="CX45" s="32">
        <v>0</v>
      </c>
      <c r="CY45" s="33"/>
      <c r="CZ45" s="33"/>
      <c r="DA45" s="33"/>
      <c r="DB45" s="33"/>
      <c r="DC45" s="33"/>
      <c r="DD45" s="33"/>
      <c r="DE45" s="34"/>
      <c r="DF45" s="32">
        <v>0</v>
      </c>
      <c r="DG45" s="33"/>
      <c r="DH45" s="33"/>
      <c r="DI45" s="33"/>
      <c r="DJ45" s="33"/>
      <c r="DK45" s="33"/>
      <c r="DL45" s="33"/>
      <c r="DM45" s="34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</row>
    <row r="46" spans="1:161" s="1" customFormat="1" ht="13.8">
      <c r="A46" s="29" t="s">
        <v>70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30">
        <v>36200</v>
      </c>
      <c r="BY46" s="30"/>
      <c r="BZ46" s="30"/>
      <c r="CA46" s="30"/>
      <c r="CB46" s="30"/>
      <c r="CC46" s="30"/>
      <c r="CD46" s="30"/>
      <c r="CE46" s="30"/>
      <c r="CF46" s="30"/>
      <c r="CG46" s="30">
        <f t="shared" si="0"/>
        <v>36200</v>
      </c>
      <c r="CH46" s="30"/>
      <c r="CI46" s="30"/>
      <c r="CJ46" s="30"/>
      <c r="CK46" s="30"/>
      <c r="CL46" s="30"/>
      <c r="CM46" s="30"/>
      <c r="CN46" s="30"/>
      <c r="CO46" s="30"/>
      <c r="CP46" s="31">
        <v>0</v>
      </c>
      <c r="CQ46" s="31"/>
      <c r="CR46" s="31"/>
      <c r="CS46" s="31"/>
      <c r="CT46" s="31"/>
      <c r="CU46" s="31"/>
      <c r="CV46" s="31"/>
      <c r="CW46" s="31"/>
      <c r="CX46" s="32">
        <v>0</v>
      </c>
      <c r="CY46" s="33"/>
      <c r="CZ46" s="33"/>
      <c r="DA46" s="33"/>
      <c r="DB46" s="33"/>
      <c r="DC46" s="33"/>
      <c r="DD46" s="33"/>
      <c r="DE46" s="34"/>
      <c r="DF46" s="32">
        <v>0</v>
      </c>
      <c r="DG46" s="33"/>
      <c r="DH46" s="33"/>
      <c r="DI46" s="33"/>
      <c r="DJ46" s="33"/>
      <c r="DK46" s="33"/>
      <c r="DL46" s="33"/>
      <c r="DM46" s="34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</row>
    <row r="47" spans="1:161" s="24" customFormat="1" ht="13.8">
      <c r="A47" s="29" t="s">
        <v>71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30">
        <v>1000</v>
      </c>
      <c r="BY47" s="30"/>
      <c r="BZ47" s="30"/>
      <c r="CA47" s="30"/>
      <c r="CB47" s="30"/>
      <c r="CC47" s="30"/>
      <c r="CD47" s="30"/>
      <c r="CE47" s="30"/>
      <c r="CF47" s="30"/>
      <c r="CG47" s="30">
        <f t="shared" si="0"/>
        <v>1000</v>
      </c>
      <c r="CH47" s="30"/>
      <c r="CI47" s="30"/>
      <c r="CJ47" s="30"/>
      <c r="CK47" s="30"/>
      <c r="CL47" s="30"/>
      <c r="CM47" s="30"/>
      <c r="CN47" s="30"/>
      <c r="CO47" s="30"/>
      <c r="CP47" s="31">
        <v>0</v>
      </c>
      <c r="CQ47" s="31"/>
      <c r="CR47" s="31"/>
      <c r="CS47" s="31"/>
      <c r="CT47" s="31"/>
      <c r="CU47" s="31"/>
      <c r="CV47" s="31"/>
      <c r="CW47" s="31"/>
      <c r="CX47" s="32">
        <v>0</v>
      </c>
      <c r="CY47" s="33"/>
      <c r="CZ47" s="33"/>
      <c r="DA47" s="33"/>
      <c r="DB47" s="33"/>
      <c r="DC47" s="33"/>
      <c r="DD47" s="33"/>
      <c r="DE47" s="34"/>
      <c r="DF47" s="32">
        <v>0</v>
      </c>
      <c r="DG47" s="33"/>
      <c r="DH47" s="33"/>
      <c r="DI47" s="33"/>
      <c r="DJ47" s="33"/>
      <c r="DK47" s="33"/>
      <c r="DL47" s="33"/>
      <c r="DM47" s="34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</row>
    <row r="48" spans="1:161" s="24" customFormat="1" ht="13.8">
      <c r="A48" s="29" t="s">
        <v>84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30">
        <f>67500+13000</f>
        <v>80500</v>
      </c>
      <c r="BY48" s="30"/>
      <c r="BZ48" s="30"/>
      <c r="CA48" s="30"/>
      <c r="CB48" s="30"/>
      <c r="CC48" s="30"/>
      <c r="CD48" s="30"/>
      <c r="CE48" s="30"/>
      <c r="CF48" s="30"/>
      <c r="CG48" s="30">
        <f t="shared" si="0"/>
        <v>80500</v>
      </c>
      <c r="CH48" s="30"/>
      <c r="CI48" s="30"/>
      <c r="CJ48" s="30"/>
      <c r="CK48" s="30"/>
      <c r="CL48" s="30"/>
      <c r="CM48" s="30"/>
      <c r="CN48" s="30"/>
      <c r="CO48" s="30"/>
      <c r="CP48" s="31"/>
      <c r="CQ48" s="31"/>
      <c r="CR48" s="31"/>
      <c r="CS48" s="31"/>
      <c r="CT48" s="31"/>
      <c r="CU48" s="31"/>
      <c r="CV48" s="31"/>
      <c r="CW48" s="31"/>
      <c r="CX48" s="32">
        <v>0</v>
      </c>
      <c r="CY48" s="33"/>
      <c r="CZ48" s="33"/>
      <c r="DA48" s="33"/>
      <c r="DB48" s="33"/>
      <c r="DC48" s="33"/>
      <c r="DD48" s="33"/>
      <c r="DE48" s="34"/>
      <c r="DF48" s="32">
        <v>0</v>
      </c>
      <c r="DG48" s="33"/>
      <c r="DH48" s="33"/>
      <c r="DI48" s="33"/>
      <c r="DJ48" s="33"/>
      <c r="DK48" s="33"/>
      <c r="DL48" s="33"/>
      <c r="DM48" s="34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</row>
    <row r="49" spans="1:161" s="25" customFormat="1" ht="13.8">
      <c r="A49" s="29" t="s">
        <v>85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30">
        <f>20000-13000</f>
        <v>7000</v>
      </c>
      <c r="BY49" s="30"/>
      <c r="BZ49" s="30"/>
      <c r="CA49" s="30"/>
      <c r="CB49" s="30"/>
      <c r="CC49" s="30"/>
      <c r="CD49" s="30"/>
      <c r="CE49" s="30"/>
      <c r="CF49" s="30"/>
      <c r="CG49" s="30">
        <f t="shared" ref="CG49" si="4">BX49</f>
        <v>7000</v>
      </c>
      <c r="CH49" s="30"/>
      <c r="CI49" s="30"/>
      <c r="CJ49" s="30"/>
      <c r="CK49" s="30"/>
      <c r="CL49" s="30"/>
      <c r="CM49" s="30"/>
      <c r="CN49" s="30"/>
      <c r="CO49" s="30"/>
      <c r="CP49" s="31"/>
      <c r="CQ49" s="31"/>
      <c r="CR49" s="31"/>
      <c r="CS49" s="31"/>
      <c r="CT49" s="31"/>
      <c r="CU49" s="31"/>
      <c r="CV49" s="31"/>
      <c r="CW49" s="31"/>
      <c r="CX49" s="32">
        <v>0</v>
      </c>
      <c r="CY49" s="33"/>
      <c r="CZ49" s="33"/>
      <c r="DA49" s="33"/>
      <c r="DB49" s="33"/>
      <c r="DC49" s="33"/>
      <c r="DD49" s="33"/>
      <c r="DE49" s="34"/>
      <c r="DF49" s="32">
        <v>0</v>
      </c>
      <c r="DG49" s="33"/>
      <c r="DH49" s="33"/>
      <c r="DI49" s="33"/>
      <c r="DJ49" s="33"/>
      <c r="DK49" s="33"/>
      <c r="DL49" s="33"/>
      <c r="DM49" s="34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</row>
    <row r="50" spans="1:161" s="24" customFormat="1" ht="13.8">
      <c r="A50" s="29" t="s">
        <v>72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30">
        <f>45020.5+13000-11000-3300</f>
        <v>43720.5</v>
      </c>
      <c r="BY50" s="30"/>
      <c r="BZ50" s="30"/>
      <c r="CA50" s="30"/>
      <c r="CB50" s="30"/>
      <c r="CC50" s="30"/>
      <c r="CD50" s="30"/>
      <c r="CE50" s="30"/>
      <c r="CF50" s="30"/>
      <c r="CG50" s="30">
        <f t="shared" si="0"/>
        <v>43720.5</v>
      </c>
      <c r="CH50" s="30"/>
      <c r="CI50" s="30"/>
      <c r="CJ50" s="30"/>
      <c r="CK50" s="30"/>
      <c r="CL50" s="30"/>
      <c r="CM50" s="30"/>
      <c r="CN50" s="30"/>
      <c r="CO50" s="30"/>
      <c r="CP50" s="31"/>
      <c r="CQ50" s="31"/>
      <c r="CR50" s="31"/>
      <c r="CS50" s="31"/>
      <c r="CT50" s="31"/>
      <c r="CU50" s="31"/>
      <c r="CV50" s="31"/>
      <c r="CW50" s="31"/>
      <c r="CX50" s="32">
        <v>0</v>
      </c>
      <c r="CY50" s="33"/>
      <c r="CZ50" s="33"/>
      <c r="DA50" s="33"/>
      <c r="DB50" s="33"/>
      <c r="DC50" s="33"/>
      <c r="DD50" s="33"/>
      <c r="DE50" s="34"/>
      <c r="DF50" s="32">
        <v>0</v>
      </c>
      <c r="DG50" s="33"/>
      <c r="DH50" s="33"/>
      <c r="DI50" s="33"/>
      <c r="DJ50" s="33"/>
      <c r="DK50" s="33"/>
      <c r="DL50" s="33"/>
      <c r="DM50" s="34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</row>
    <row r="51" spans="1:161" s="25" customFormat="1" ht="13.8">
      <c r="A51" s="29" t="s">
        <v>86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30">
        <f>20000-13000</f>
        <v>7000</v>
      </c>
      <c r="BY51" s="30"/>
      <c r="BZ51" s="30"/>
      <c r="CA51" s="30"/>
      <c r="CB51" s="30"/>
      <c r="CC51" s="30"/>
      <c r="CD51" s="30"/>
      <c r="CE51" s="30"/>
      <c r="CF51" s="30"/>
      <c r="CG51" s="30">
        <f t="shared" ref="CG51" si="5">BX51</f>
        <v>7000</v>
      </c>
      <c r="CH51" s="30"/>
      <c r="CI51" s="30"/>
      <c r="CJ51" s="30"/>
      <c r="CK51" s="30"/>
      <c r="CL51" s="30"/>
      <c r="CM51" s="30"/>
      <c r="CN51" s="30"/>
      <c r="CO51" s="30"/>
      <c r="CP51" s="31"/>
      <c r="CQ51" s="31"/>
      <c r="CR51" s="31"/>
      <c r="CS51" s="31"/>
      <c r="CT51" s="31"/>
      <c r="CU51" s="31"/>
      <c r="CV51" s="31"/>
      <c r="CW51" s="31"/>
      <c r="CX51" s="32">
        <v>0</v>
      </c>
      <c r="CY51" s="33"/>
      <c r="CZ51" s="33"/>
      <c r="DA51" s="33"/>
      <c r="DB51" s="33"/>
      <c r="DC51" s="33"/>
      <c r="DD51" s="33"/>
      <c r="DE51" s="34"/>
      <c r="DF51" s="32">
        <v>0</v>
      </c>
      <c r="DG51" s="33"/>
      <c r="DH51" s="33"/>
      <c r="DI51" s="33"/>
      <c r="DJ51" s="33"/>
      <c r="DK51" s="33"/>
      <c r="DL51" s="33"/>
      <c r="DM51" s="34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</row>
    <row r="52" spans="1:161" s="24" customFormat="1" ht="13.8">
      <c r="A52" s="29" t="s">
        <v>73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30">
        <v>1200</v>
      </c>
      <c r="BY52" s="30"/>
      <c r="BZ52" s="30"/>
      <c r="CA52" s="30"/>
      <c r="CB52" s="30"/>
      <c r="CC52" s="30"/>
      <c r="CD52" s="30"/>
      <c r="CE52" s="30"/>
      <c r="CF52" s="30"/>
      <c r="CG52" s="30">
        <f t="shared" si="0"/>
        <v>1200</v>
      </c>
      <c r="CH52" s="30"/>
      <c r="CI52" s="30"/>
      <c r="CJ52" s="30"/>
      <c r="CK52" s="30"/>
      <c r="CL52" s="30"/>
      <c r="CM52" s="30"/>
      <c r="CN52" s="30"/>
      <c r="CO52" s="30"/>
      <c r="CP52" s="31">
        <v>0</v>
      </c>
      <c r="CQ52" s="31"/>
      <c r="CR52" s="31"/>
      <c r="CS52" s="31"/>
      <c r="CT52" s="31"/>
      <c r="CU52" s="31"/>
      <c r="CV52" s="31"/>
      <c r="CW52" s="31"/>
      <c r="CX52" s="32">
        <v>0</v>
      </c>
      <c r="CY52" s="33"/>
      <c r="CZ52" s="33"/>
      <c r="DA52" s="33"/>
      <c r="DB52" s="33"/>
      <c r="DC52" s="33"/>
      <c r="DD52" s="33"/>
      <c r="DE52" s="34"/>
      <c r="DF52" s="32">
        <v>0</v>
      </c>
      <c r="DG52" s="33"/>
      <c r="DH52" s="33"/>
      <c r="DI52" s="33"/>
      <c r="DJ52" s="33"/>
      <c r="DK52" s="33"/>
      <c r="DL52" s="33"/>
      <c r="DM52" s="34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</row>
    <row r="53" spans="1:161" s="24" customFormat="1" ht="13.8">
      <c r="A53" s="29" t="s">
        <v>74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30">
        <f>305704.2+70051.29-43000+55000-3000</f>
        <v>384755.49</v>
      </c>
      <c r="BY53" s="30"/>
      <c r="BZ53" s="30"/>
      <c r="CA53" s="30"/>
      <c r="CB53" s="30"/>
      <c r="CC53" s="30"/>
      <c r="CD53" s="30"/>
      <c r="CE53" s="30"/>
      <c r="CF53" s="30"/>
      <c r="CG53" s="30">
        <f t="shared" si="0"/>
        <v>384755.49</v>
      </c>
      <c r="CH53" s="30"/>
      <c r="CI53" s="30"/>
      <c r="CJ53" s="30"/>
      <c r="CK53" s="30"/>
      <c r="CL53" s="30"/>
      <c r="CM53" s="30"/>
      <c r="CN53" s="30"/>
      <c r="CO53" s="30"/>
      <c r="CP53" s="31" t="s">
        <v>62</v>
      </c>
      <c r="CQ53" s="31"/>
      <c r="CR53" s="31"/>
      <c r="CS53" s="31"/>
      <c r="CT53" s="31"/>
      <c r="CU53" s="31"/>
      <c r="CV53" s="31"/>
      <c r="CW53" s="31"/>
      <c r="CX53" s="32">
        <v>0</v>
      </c>
      <c r="CY53" s="33"/>
      <c r="CZ53" s="33"/>
      <c r="DA53" s="33"/>
      <c r="DB53" s="33"/>
      <c r="DC53" s="33"/>
      <c r="DD53" s="33"/>
      <c r="DE53" s="34"/>
      <c r="DF53" s="32">
        <v>0</v>
      </c>
      <c r="DG53" s="33"/>
      <c r="DH53" s="33"/>
      <c r="DI53" s="33"/>
      <c r="DJ53" s="33"/>
      <c r="DK53" s="33"/>
      <c r="DL53" s="33"/>
      <c r="DM53" s="34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</row>
    <row r="54" spans="1:161" s="25" customFormat="1" ht="13.8">
      <c r="A54" s="29" t="s">
        <v>87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30">
        <f>5000+3000+1000</f>
        <v>9000</v>
      </c>
      <c r="BY54" s="30"/>
      <c r="BZ54" s="30"/>
      <c r="CA54" s="30"/>
      <c r="CB54" s="30"/>
      <c r="CC54" s="30"/>
      <c r="CD54" s="30"/>
      <c r="CE54" s="30"/>
      <c r="CF54" s="30"/>
      <c r="CG54" s="30">
        <f t="shared" ref="CG54" si="6">BX54</f>
        <v>9000</v>
      </c>
      <c r="CH54" s="30"/>
      <c r="CI54" s="30"/>
      <c r="CJ54" s="30"/>
      <c r="CK54" s="30"/>
      <c r="CL54" s="30"/>
      <c r="CM54" s="30"/>
      <c r="CN54" s="30"/>
      <c r="CO54" s="30"/>
      <c r="CP54" s="31">
        <v>0</v>
      </c>
      <c r="CQ54" s="31"/>
      <c r="CR54" s="31"/>
      <c r="CS54" s="31"/>
      <c r="CT54" s="31"/>
      <c r="CU54" s="31"/>
      <c r="CV54" s="31"/>
      <c r="CW54" s="31"/>
      <c r="CX54" s="32">
        <v>0</v>
      </c>
      <c r="CY54" s="33"/>
      <c r="CZ54" s="33"/>
      <c r="DA54" s="33"/>
      <c r="DB54" s="33"/>
      <c r="DC54" s="33"/>
      <c r="DD54" s="33"/>
      <c r="DE54" s="34"/>
      <c r="DF54" s="32">
        <v>0</v>
      </c>
      <c r="DG54" s="33"/>
      <c r="DH54" s="33"/>
      <c r="DI54" s="33"/>
      <c r="DJ54" s="33"/>
      <c r="DK54" s="33"/>
      <c r="DL54" s="33"/>
      <c r="DM54" s="34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</row>
    <row r="55" spans="1:161" s="24" customFormat="1" ht="13.8">
      <c r="A55" s="29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30">
        <f>181126.16+60000</f>
        <v>241126.16</v>
      </c>
      <c r="BY55" s="30"/>
      <c r="BZ55" s="30"/>
      <c r="CA55" s="30"/>
      <c r="CB55" s="30"/>
      <c r="CC55" s="30"/>
      <c r="CD55" s="30"/>
      <c r="CE55" s="30"/>
      <c r="CF55" s="30"/>
      <c r="CG55" s="30">
        <f t="shared" si="0"/>
        <v>241126.16</v>
      </c>
      <c r="CH55" s="30"/>
      <c r="CI55" s="30"/>
      <c r="CJ55" s="30"/>
      <c r="CK55" s="30"/>
      <c r="CL55" s="30"/>
      <c r="CM55" s="30"/>
      <c r="CN55" s="30"/>
      <c r="CO55" s="30"/>
      <c r="CP55" s="31" t="s">
        <v>62</v>
      </c>
      <c r="CQ55" s="31"/>
      <c r="CR55" s="31"/>
      <c r="CS55" s="31"/>
      <c r="CT55" s="31"/>
      <c r="CU55" s="31"/>
      <c r="CV55" s="31"/>
      <c r="CW55" s="31"/>
      <c r="CX55" s="32">
        <v>0</v>
      </c>
      <c r="CY55" s="33"/>
      <c r="CZ55" s="33"/>
      <c r="DA55" s="33"/>
      <c r="DB55" s="33"/>
      <c r="DC55" s="33"/>
      <c r="DD55" s="33"/>
      <c r="DE55" s="34"/>
      <c r="DF55" s="32">
        <v>0</v>
      </c>
      <c r="DG55" s="33"/>
      <c r="DH55" s="33"/>
      <c r="DI55" s="33"/>
      <c r="DJ55" s="33"/>
      <c r="DK55" s="33"/>
      <c r="DL55" s="33"/>
      <c r="DM55" s="34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</row>
    <row r="56" spans="1:161" s="28" customFormat="1" ht="13.8">
      <c r="A56" s="29" t="s">
        <v>95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30">
        <f>91500+30000</f>
        <v>121500</v>
      </c>
      <c r="BY56" s="30"/>
      <c r="BZ56" s="30"/>
      <c r="CA56" s="30"/>
      <c r="CB56" s="30"/>
      <c r="CC56" s="30"/>
      <c r="CD56" s="30"/>
      <c r="CE56" s="30"/>
      <c r="CF56" s="30"/>
      <c r="CG56" s="30">
        <f t="shared" ref="CG56" si="7">BX56</f>
        <v>121500</v>
      </c>
      <c r="CH56" s="30"/>
      <c r="CI56" s="30"/>
      <c r="CJ56" s="30"/>
      <c r="CK56" s="30"/>
      <c r="CL56" s="30"/>
      <c r="CM56" s="30"/>
      <c r="CN56" s="30"/>
      <c r="CO56" s="30"/>
      <c r="CP56" s="31" t="s">
        <v>62</v>
      </c>
      <c r="CQ56" s="31"/>
      <c r="CR56" s="31"/>
      <c r="CS56" s="31"/>
      <c r="CT56" s="31"/>
      <c r="CU56" s="31"/>
      <c r="CV56" s="31"/>
      <c r="CW56" s="31"/>
      <c r="CX56" s="32">
        <v>0</v>
      </c>
      <c r="CY56" s="33"/>
      <c r="CZ56" s="33"/>
      <c r="DA56" s="33"/>
      <c r="DB56" s="33"/>
      <c r="DC56" s="33"/>
      <c r="DD56" s="33"/>
      <c r="DE56" s="34"/>
      <c r="DF56" s="32">
        <v>0</v>
      </c>
      <c r="DG56" s="33"/>
      <c r="DH56" s="33"/>
      <c r="DI56" s="33"/>
      <c r="DJ56" s="33"/>
      <c r="DK56" s="33"/>
      <c r="DL56" s="33"/>
      <c r="DM56" s="34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</row>
    <row r="57" spans="1:161" s="24" customFormat="1" ht="13.8">
      <c r="A57" s="29" t="s">
        <v>76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30">
        <f>7500+30000-30000</f>
        <v>7500</v>
      </c>
      <c r="BY57" s="30"/>
      <c r="BZ57" s="30"/>
      <c r="CA57" s="30"/>
      <c r="CB57" s="30"/>
      <c r="CC57" s="30"/>
      <c r="CD57" s="30"/>
      <c r="CE57" s="30"/>
      <c r="CF57" s="30"/>
      <c r="CG57" s="30">
        <f t="shared" si="0"/>
        <v>7500</v>
      </c>
      <c r="CH57" s="30"/>
      <c r="CI57" s="30"/>
      <c r="CJ57" s="30"/>
      <c r="CK57" s="30"/>
      <c r="CL57" s="30"/>
      <c r="CM57" s="30"/>
      <c r="CN57" s="30"/>
      <c r="CO57" s="30"/>
      <c r="CP57" s="31" t="s">
        <v>62</v>
      </c>
      <c r="CQ57" s="31"/>
      <c r="CR57" s="31"/>
      <c r="CS57" s="31"/>
      <c r="CT57" s="31"/>
      <c r="CU57" s="31"/>
      <c r="CV57" s="31"/>
      <c r="CW57" s="31"/>
      <c r="CX57" s="32">
        <v>0</v>
      </c>
      <c r="CY57" s="33"/>
      <c r="CZ57" s="33"/>
      <c r="DA57" s="33"/>
      <c r="DB57" s="33"/>
      <c r="DC57" s="33"/>
      <c r="DD57" s="33"/>
      <c r="DE57" s="34"/>
      <c r="DF57" s="32">
        <v>0</v>
      </c>
      <c r="DG57" s="33"/>
      <c r="DH57" s="33"/>
      <c r="DI57" s="33"/>
      <c r="DJ57" s="33"/>
      <c r="DK57" s="33"/>
      <c r="DL57" s="33"/>
      <c r="DM57" s="34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</row>
    <row r="58" spans="1:161" s="28" customFormat="1" ht="13.8">
      <c r="A58" s="29" t="s">
        <v>96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30">
        <f>2500+2100</f>
        <v>4600</v>
      </c>
      <c r="BY58" s="30"/>
      <c r="BZ58" s="30"/>
      <c r="CA58" s="30"/>
      <c r="CB58" s="30"/>
      <c r="CC58" s="30"/>
      <c r="CD58" s="30"/>
      <c r="CE58" s="30"/>
      <c r="CF58" s="30"/>
      <c r="CG58" s="30">
        <f t="shared" ref="CG58" si="8">BX58</f>
        <v>4600</v>
      </c>
      <c r="CH58" s="30"/>
      <c r="CI58" s="30"/>
      <c r="CJ58" s="30"/>
      <c r="CK58" s="30"/>
      <c r="CL58" s="30"/>
      <c r="CM58" s="30"/>
      <c r="CN58" s="30"/>
      <c r="CO58" s="30"/>
      <c r="CP58" s="31" t="s">
        <v>62</v>
      </c>
      <c r="CQ58" s="31"/>
      <c r="CR58" s="31"/>
      <c r="CS58" s="31"/>
      <c r="CT58" s="31"/>
      <c r="CU58" s="31"/>
      <c r="CV58" s="31"/>
      <c r="CW58" s="31"/>
      <c r="CX58" s="32">
        <v>0</v>
      </c>
      <c r="CY58" s="33"/>
      <c r="CZ58" s="33"/>
      <c r="DA58" s="33"/>
      <c r="DB58" s="33"/>
      <c r="DC58" s="33"/>
      <c r="DD58" s="33"/>
      <c r="DE58" s="34"/>
      <c r="DF58" s="32">
        <v>0</v>
      </c>
      <c r="DG58" s="33"/>
      <c r="DH58" s="33"/>
      <c r="DI58" s="33"/>
      <c r="DJ58" s="33"/>
      <c r="DK58" s="33"/>
      <c r="DL58" s="33"/>
      <c r="DM58" s="34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</row>
    <row r="59" spans="1:161" s="24" customFormat="1" ht="13.8">
      <c r="A59" s="29" t="s">
        <v>77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30">
        <f>50000-2064-7000</f>
        <v>40936</v>
      </c>
      <c r="BY59" s="30"/>
      <c r="BZ59" s="30"/>
      <c r="CA59" s="30"/>
      <c r="CB59" s="30"/>
      <c r="CC59" s="30"/>
      <c r="CD59" s="30"/>
      <c r="CE59" s="30"/>
      <c r="CF59" s="30"/>
      <c r="CG59" s="30">
        <f t="shared" si="0"/>
        <v>40936</v>
      </c>
      <c r="CH59" s="30"/>
      <c r="CI59" s="30"/>
      <c r="CJ59" s="30"/>
      <c r="CK59" s="30"/>
      <c r="CL59" s="30"/>
      <c r="CM59" s="30"/>
      <c r="CN59" s="30"/>
      <c r="CO59" s="30"/>
      <c r="CP59" s="31"/>
      <c r="CQ59" s="31"/>
      <c r="CR59" s="31"/>
      <c r="CS59" s="31"/>
      <c r="CT59" s="31"/>
      <c r="CU59" s="31"/>
      <c r="CV59" s="31"/>
      <c r="CW59" s="31"/>
      <c r="CX59" s="32">
        <v>0</v>
      </c>
      <c r="CY59" s="33"/>
      <c r="CZ59" s="33"/>
      <c r="DA59" s="33"/>
      <c r="DB59" s="33"/>
      <c r="DC59" s="33"/>
      <c r="DD59" s="33"/>
      <c r="DE59" s="34"/>
      <c r="DF59" s="32">
        <v>0</v>
      </c>
      <c r="DG59" s="33"/>
      <c r="DH59" s="33"/>
      <c r="DI59" s="33"/>
      <c r="DJ59" s="33"/>
      <c r="DK59" s="33"/>
      <c r="DL59" s="33"/>
      <c r="DM59" s="34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</row>
    <row r="60" spans="1:161" s="25" customFormat="1" ht="13.8">
      <c r="A60" s="29" t="s">
        <v>88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30">
        <v>79400</v>
      </c>
      <c r="BY60" s="30"/>
      <c r="BZ60" s="30"/>
      <c r="CA60" s="30"/>
      <c r="CB60" s="30"/>
      <c r="CC60" s="30"/>
      <c r="CD60" s="30"/>
      <c r="CE60" s="30"/>
      <c r="CF60" s="30"/>
      <c r="CG60" s="30">
        <f t="shared" ref="CG60" si="9">BX60</f>
        <v>79400</v>
      </c>
      <c r="CH60" s="30"/>
      <c r="CI60" s="30"/>
      <c r="CJ60" s="30"/>
      <c r="CK60" s="30"/>
      <c r="CL60" s="30"/>
      <c r="CM60" s="30"/>
      <c r="CN60" s="30"/>
      <c r="CO60" s="30"/>
      <c r="CP60" s="31">
        <v>0</v>
      </c>
      <c r="CQ60" s="31"/>
      <c r="CR60" s="31"/>
      <c r="CS60" s="31"/>
      <c r="CT60" s="31"/>
      <c r="CU60" s="31"/>
      <c r="CV60" s="31"/>
      <c r="CW60" s="31"/>
      <c r="CX60" s="32">
        <v>0</v>
      </c>
      <c r="CY60" s="33"/>
      <c r="CZ60" s="33"/>
      <c r="DA60" s="33"/>
      <c r="DB60" s="33"/>
      <c r="DC60" s="33"/>
      <c r="DD60" s="33"/>
      <c r="DE60" s="34"/>
      <c r="DF60" s="32">
        <v>0</v>
      </c>
      <c r="DG60" s="33"/>
      <c r="DH60" s="33"/>
      <c r="DI60" s="33"/>
      <c r="DJ60" s="33"/>
      <c r="DK60" s="33"/>
      <c r="DL60" s="33"/>
      <c r="DM60" s="34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</row>
    <row r="61" spans="1:161" s="24" customFormat="1" ht="13.8">
      <c r="A61" s="29" t="s">
        <v>78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30">
        <v>11000</v>
      </c>
      <c r="BY61" s="30"/>
      <c r="BZ61" s="30"/>
      <c r="CA61" s="30"/>
      <c r="CB61" s="30"/>
      <c r="CC61" s="30"/>
      <c r="CD61" s="30"/>
      <c r="CE61" s="30"/>
      <c r="CF61" s="30"/>
      <c r="CG61" s="30">
        <f t="shared" si="0"/>
        <v>11000</v>
      </c>
      <c r="CH61" s="30"/>
      <c r="CI61" s="30"/>
      <c r="CJ61" s="30"/>
      <c r="CK61" s="30"/>
      <c r="CL61" s="30"/>
      <c r="CM61" s="30"/>
      <c r="CN61" s="30"/>
      <c r="CO61" s="30"/>
      <c r="CP61" s="31">
        <v>0</v>
      </c>
      <c r="CQ61" s="31"/>
      <c r="CR61" s="31"/>
      <c r="CS61" s="31"/>
      <c r="CT61" s="31"/>
      <c r="CU61" s="31"/>
      <c r="CV61" s="31"/>
      <c r="CW61" s="31"/>
      <c r="CX61" s="32">
        <v>0</v>
      </c>
      <c r="CY61" s="33"/>
      <c r="CZ61" s="33"/>
      <c r="DA61" s="33"/>
      <c r="DB61" s="33"/>
      <c r="DC61" s="33"/>
      <c r="DD61" s="33"/>
      <c r="DE61" s="34"/>
      <c r="DF61" s="32">
        <v>0</v>
      </c>
      <c r="DG61" s="33"/>
      <c r="DH61" s="33"/>
      <c r="DI61" s="33"/>
      <c r="DJ61" s="33"/>
      <c r="DK61" s="33"/>
      <c r="DL61" s="33"/>
      <c r="DM61" s="34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</row>
    <row r="62" spans="1:161" s="26" customFormat="1" ht="13.8">
      <c r="A62" s="29" t="s">
        <v>91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30">
        <v>21500</v>
      </c>
      <c r="BY62" s="30"/>
      <c r="BZ62" s="30"/>
      <c r="CA62" s="30"/>
      <c r="CB62" s="30"/>
      <c r="CC62" s="30"/>
      <c r="CD62" s="30"/>
      <c r="CE62" s="30"/>
      <c r="CF62" s="30"/>
      <c r="CG62" s="30">
        <f t="shared" ref="CG62" si="10">BX62</f>
        <v>21500</v>
      </c>
      <c r="CH62" s="30"/>
      <c r="CI62" s="30"/>
      <c r="CJ62" s="30"/>
      <c r="CK62" s="30"/>
      <c r="CL62" s="30"/>
      <c r="CM62" s="30"/>
      <c r="CN62" s="30"/>
      <c r="CO62" s="30"/>
      <c r="CP62" s="31">
        <v>0</v>
      </c>
      <c r="CQ62" s="31"/>
      <c r="CR62" s="31"/>
      <c r="CS62" s="31"/>
      <c r="CT62" s="31"/>
      <c r="CU62" s="31"/>
      <c r="CV62" s="31"/>
      <c r="CW62" s="31"/>
      <c r="CX62" s="32">
        <v>0</v>
      </c>
      <c r="CY62" s="33"/>
      <c r="CZ62" s="33"/>
      <c r="DA62" s="33"/>
      <c r="DB62" s="33"/>
      <c r="DC62" s="33"/>
      <c r="DD62" s="33"/>
      <c r="DE62" s="34"/>
      <c r="DF62" s="32">
        <v>0</v>
      </c>
      <c r="DG62" s="33"/>
      <c r="DH62" s="33"/>
      <c r="DI62" s="33"/>
      <c r="DJ62" s="33"/>
      <c r="DK62" s="33"/>
      <c r="DL62" s="33"/>
      <c r="DM62" s="34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</row>
    <row r="63" spans="1:161" s="24" customFormat="1" ht="13.8">
      <c r="A63" s="29" t="s">
        <v>79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30">
        <v>10000</v>
      </c>
      <c r="BY63" s="30"/>
      <c r="BZ63" s="30"/>
      <c r="CA63" s="30"/>
      <c r="CB63" s="30"/>
      <c r="CC63" s="30"/>
      <c r="CD63" s="30"/>
      <c r="CE63" s="30"/>
      <c r="CF63" s="30"/>
      <c r="CG63" s="30">
        <f t="shared" si="0"/>
        <v>10000</v>
      </c>
      <c r="CH63" s="30"/>
      <c r="CI63" s="30"/>
      <c r="CJ63" s="30"/>
      <c r="CK63" s="30"/>
      <c r="CL63" s="30"/>
      <c r="CM63" s="30"/>
      <c r="CN63" s="30"/>
      <c r="CO63" s="30"/>
      <c r="CP63" s="31">
        <v>0</v>
      </c>
      <c r="CQ63" s="31"/>
      <c r="CR63" s="31"/>
      <c r="CS63" s="31"/>
      <c r="CT63" s="31"/>
      <c r="CU63" s="31"/>
      <c r="CV63" s="31"/>
      <c r="CW63" s="31"/>
      <c r="CX63" s="32">
        <v>0</v>
      </c>
      <c r="CY63" s="33"/>
      <c r="CZ63" s="33"/>
      <c r="DA63" s="33"/>
      <c r="DB63" s="33"/>
      <c r="DC63" s="33"/>
      <c r="DD63" s="33"/>
      <c r="DE63" s="34"/>
      <c r="DF63" s="32">
        <v>0</v>
      </c>
      <c r="DG63" s="33"/>
      <c r="DH63" s="33"/>
      <c r="DI63" s="33"/>
      <c r="DJ63" s="33"/>
      <c r="DK63" s="33"/>
      <c r="DL63" s="33"/>
      <c r="DM63" s="34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</row>
    <row r="64" spans="1:161" s="26" customFormat="1" ht="13.8">
      <c r="A64" s="29" t="s">
        <v>89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30">
        <f>127975.06+54846.47</f>
        <v>182821.53</v>
      </c>
      <c r="BY64" s="30"/>
      <c r="BZ64" s="30"/>
      <c r="CA64" s="30"/>
      <c r="CB64" s="30"/>
      <c r="CC64" s="30"/>
      <c r="CD64" s="30"/>
      <c r="CE64" s="30"/>
      <c r="CF64" s="30"/>
      <c r="CG64" s="30">
        <f t="shared" ref="CG64" si="11">BX64</f>
        <v>182821.53</v>
      </c>
      <c r="CH64" s="30"/>
      <c r="CI64" s="30"/>
      <c r="CJ64" s="30"/>
      <c r="CK64" s="30"/>
      <c r="CL64" s="30"/>
      <c r="CM64" s="30"/>
      <c r="CN64" s="30"/>
      <c r="CO64" s="30"/>
      <c r="CP64" s="31">
        <v>0</v>
      </c>
      <c r="CQ64" s="31"/>
      <c r="CR64" s="31"/>
      <c r="CS64" s="31"/>
      <c r="CT64" s="31"/>
      <c r="CU64" s="31"/>
      <c r="CV64" s="31"/>
      <c r="CW64" s="31"/>
      <c r="CX64" s="32">
        <v>0</v>
      </c>
      <c r="CY64" s="33"/>
      <c r="CZ64" s="33"/>
      <c r="DA64" s="33"/>
      <c r="DB64" s="33"/>
      <c r="DC64" s="33"/>
      <c r="DD64" s="33"/>
      <c r="DE64" s="34"/>
      <c r="DF64" s="32">
        <v>0</v>
      </c>
      <c r="DG64" s="33"/>
      <c r="DH64" s="33"/>
      <c r="DI64" s="33"/>
      <c r="DJ64" s="33"/>
      <c r="DK64" s="33"/>
      <c r="DL64" s="33"/>
      <c r="DM64" s="34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</row>
    <row r="65" spans="1:161" s="26" customFormat="1" ht="13.8">
      <c r="A65" s="29" t="s">
        <v>92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30">
        <v>142500</v>
      </c>
      <c r="BY65" s="30"/>
      <c r="BZ65" s="30"/>
      <c r="CA65" s="30"/>
      <c r="CB65" s="30"/>
      <c r="CC65" s="30"/>
      <c r="CD65" s="30"/>
      <c r="CE65" s="30"/>
      <c r="CF65" s="30"/>
      <c r="CG65" s="30">
        <f t="shared" ref="CG65" si="12">BX65</f>
        <v>142500</v>
      </c>
      <c r="CH65" s="30"/>
      <c r="CI65" s="30"/>
      <c r="CJ65" s="30"/>
      <c r="CK65" s="30"/>
      <c r="CL65" s="30"/>
      <c r="CM65" s="30"/>
      <c r="CN65" s="30"/>
      <c r="CO65" s="30"/>
      <c r="CP65" s="31">
        <v>0</v>
      </c>
      <c r="CQ65" s="31"/>
      <c r="CR65" s="31"/>
      <c r="CS65" s="31"/>
      <c r="CT65" s="31"/>
      <c r="CU65" s="31"/>
      <c r="CV65" s="31"/>
      <c r="CW65" s="31"/>
      <c r="CX65" s="32">
        <v>0</v>
      </c>
      <c r="CY65" s="33"/>
      <c r="CZ65" s="33"/>
      <c r="DA65" s="33"/>
      <c r="DB65" s="33"/>
      <c r="DC65" s="33"/>
      <c r="DD65" s="33"/>
      <c r="DE65" s="34"/>
      <c r="DF65" s="32">
        <v>0</v>
      </c>
      <c r="DG65" s="33"/>
      <c r="DH65" s="33"/>
      <c r="DI65" s="33"/>
      <c r="DJ65" s="33"/>
      <c r="DK65" s="33"/>
      <c r="DL65" s="33"/>
      <c r="DM65" s="34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</row>
    <row r="66" spans="1:161" s="24" customFormat="1" ht="13.8">
      <c r="A66" s="29" t="s">
        <v>80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30">
        <v>15000</v>
      </c>
      <c r="BY66" s="30"/>
      <c r="BZ66" s="30"/>
      <c r="CA66" s="30"/>
      <c r="CB66" s="30"/>
      <c r="CC66" s="30"/>
      <c r="CD66" s="30"/>
      <c r="CE66" s="30"/>
      <c r="CF66" s="30"/>
      <c r="CG66" s="30">
        <f t="shared" si="0"/>
        <v>15000</v>
      </c>
      <c r="CH66" s="30"/>
      <c r="CI66" s="30"/>
      <c r="CJ66" s="30"/>
      <c r="CK66" s="30"/>
      <c r="CL66" s="30"/>
      <c r="CM66" s="30"/>
      <c r="CN66" s="30"/>
      <c r="CO66" s="30"/>
      <c r="CP66" s="31">
        <v>0</v>
      </c>
      <c r="CQ66" s="31"/>
      <c r="CR66" s="31"/>
      <c r="CS66" s="31"/>
      <c r="CT66" s="31"/>
      <c r="CU66" s="31"/>
      <c r="CV66" s="31"/>
      <c r="CW66" s="31"/>
      <c r="CX66" s="32">
        <v>0</v>
      </c>
      <c r="CY66" s="33"/>
      <c r="CZ66" s="33"/>
      <c r="DA66" s="33"/>
      <c r="DB66" s="33"/>
      <c r="DC66" s="33"/>
      <c r="DD66" s="33"/>
      <c r="DE66" s="34"/>
      <c r="DF66" s="32">
        <v>0</v>
      </c>
      <c r="DG66" s="33"/>
      <c r="DH66" s="33"/>
      <c r="DI66" s="33"/>
      <c r="DJ66" s="33"/>
      <c r="DK66" s="33"/>
      <c r="DL66" s="33"/>
      <c r="DM66" s="34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</row>
    <row r="67" spans="1:161" s="8" customFormat="1" ht="62.25" customHeight="1">
      <c r="A67" s="35" t="s">
        <v>39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</row>
    <row r="68" spans="1:161" s="2" customFormat="1" ht="13.5" customHeight="1">
      <c r="A68" s="9" t="s">
        <v>40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</row>
  </sheetData>
  <mergeCells count="338">
    <mergeCell ref="A58:BW58"/>
    <mergeCell ref="BX58:CF58"/>
    <mergeCell ref="CG58:CO58"/>
    <mergeCell ref="CP58:CW58"/>
    <mergeCell ref="CX58:DE58"/>
    <mergeCell ref="DF58:DM58"/>
    <mergeCell ref="DN58:EC58"/>
    <mergeCell ref="ED58:ER58"/>
    <mergeCell ref="A56:BW56"/>
    <mergeCell ref="BX56:CF56"/>
    <mergeCell ref="CG56:CO56"/>
    <mergeCell ref="CP56:CW56"/>
    <mergeCell ref="CX56:DE56"/>
    <mergeCell ref="DF56:DM56"/>
    <mergeCell ref="DN56:EC56"/>
    <mergeCell ref="ED56:ER56"/>
    <mergeCell ref="ES56:FE56"/>
    <mergeCell ref="A45:BW45"/>
    <mergeCell ref="BX45:CF45"/>
    <mergeCell ref="CG45:CO45"/>
    <mergeCell ref="CP45:CW45"/>
    <mergeCell ref="CX45:DE45"/>
    <mergeCell ref="DF45:DM45"/>
    <mergeCell ref="DN45:EC45"/>
    <mergeCell ref="ED45:ER45"/>
    <mergeCell ref="ES45:FE45"/>
    <mergeCell ref="ES65:FE65"/>
    <mergeCell ref="A65:BW65"/>
    <mergeCell ref="BX65:CF65"/>
    <mergeCell ref="CG65:CO65"/>
    <mergeCell ref="CP65:CW65"/>
    <mergeCell ref="CX65:DE65"/>
    <mergeCell ref="DF65:DM65"/>
    <mergeCell ref="DN65:EC65"/>
    <mergeCell ref="ED65:ER65"/>
    <mergeCell ref="CX43:DE43"/>
    <mergeCell ref="DF43:DM43"/>
    <mergeCell ref="DN43:EC43"/>
    <mergeCell ref="ED43:ER43"/>
    <mergeCell ref="ES43:FE43"/>
    <mergeCell ref="A62:BW62"/>
    <mergeCell ref="BX62:CF62"/>
    <mergeCell ref="CG62:CO62"/>
    <mergeCell ref="CP62:CW62"/>
    <mergeCell ref="CX62:DE62"/>
    <mergeCell ref="DF62:DM62"/>
    <mergeCell ref="DN62:EC62"/>
    <mergeCell ref="ED62:ER62"/>
    <mergeCell ref="ES62:FE62"/>
    <mergeCell ref="A60:BW60"/>
    <mergeCell ref="BX60:CF60"/>
    <mergeCell ref="CG60:CO60"/>
    <mergeCell ref="CP60:CW60"/>
    <mergeCell ref="CX60:DE60"/>
    <mergeCell ref="DF60:DM60"/>
    <mergeCell ref="DN60:EC60"/>
    <mergeCell ref="ED60:ER60"/>
    <mergeCell ref="ES60:FE60"/>
    <mergeCell ref="A54:BW54"/>
    <mergeCell ref="A64:BW64"/>
    <mergeCell ref="BX64:CF64"/>
    <mergeCell ref="CG64:CO64"/>
    <mergeCell ref="CP64:CW64"/>
    <mergeCell ref="CX64:DE64"/>
    <mergeCell ref="DF64:DM64"/>
    <mergeCell ref="DN64:EC64"/>
    <mergeCell ref="ED64:ER64"/>
    <mergeCell ref="ES64:FE64"/>
    <mergeCell ref="BX54:CF54"/>
    <mergeCell ref="CG54:CO54"/>
    <mergeCell ref="CP54:CW54"/>
    <mergeCell ref="CX54:DE54"/>
    <mergeCell ref="DF54:DM54"/>
    <mergeCell ref="DN54:EC54"/>
    <mergeCell ref="ED54:ER54"/>
    <mergeCell ref="ES54:FE54"/>
    <mergeCell ref="A51:BW51"/>
    <mergeCell ref="BX51:CF51"/>
    <mergeCell ref="CG51:CO51"/>
    <mergeCell ref="CP51:CW51"/>
    <mergeCell ref="CX51:DE51"/>
    <mergeCell ref="DF51:DM51"/>
    <mergeCell ref="DN51:EC51"/>
    <mergeCell ref="ED51:ER51"/>
    <mergeCell ref="ES51:FE51"/>
    <mergeCell ref="A52:BW52"/>
    <mergeCell ref="BX52:CF52"/>
    <mergeCell ref="CG52:CO52"/>
    <mergeCell ref="CP52:CW52"/>
    <mergeCell ref="CX52:DE52"/>
    <mergeCell ref="DF52:DM52"/>
    <mergeCell ref="DN52:EC52"/>
    <mergeCell ref="ED42:ER42"/>
    <mergeCell ref="ES42:FE42"/>
    <mergeCell ref="A49:BW49"/>
    <mergeCell ref="BX49:CF49"/>
    <mergeCell ref="CG49:CO49"/>
    <mergeCell ref="CP49:CW49"/>
    <mergeCell ref="CX49:DE49"/>
    <mergeCell ref="DF49:DM49"/>
    <mergeCell ref="DN49:EC49"/>
    <mergeCell ref="ED49:ER49"/>
    <mergeCell ref="ES49:FE49"/>
    <mergeCell ref="A48:BW48"/>
    <mergeCell ref="BX48:CF48"/>
    <mergeCell ref="CG48:CO48"/>
    <mergeCell ref="CP48:CW48"/>
    <mergeCell ref="CX48:DE48"/>
    <mergeCell ref="DF48:DM48"/>
    <mergeCell ref="DN48:EC48"/>
    <mergeCell ref="ED48:ER48"/>
    <mergeCell ref="ES48:FE48"/>
    <mergeCell ref="A43:BW43"/>
    <mergeCell ref="BX43:CF43"/>
    <mergeCell ref="CG43:CO43"/>
    <mergeCell ref="CP43:CW43"/>
    <mergeCell ref="A39:U39"/>
    <mergeCell ref="V39:AI39"/>
    <mergeCell ref="AJ39:AL39"/>
    <mergeCell ref="AM39:AR39"/>
    <mergeCell ref="AS39:BL39"/>
    <mergeCell ref="CX36:DE36"/>
    <mergeCell ref="F36:V36"/>
    <mergeCell ref="W36:AD36"/>
    <mergeCell ref="AE36:AQ36"/>
    <mergeCell ref="AR36:BC36"/>
    <mergeCell ref="BD36:BW36"/>
    <mergeCell ref="BX36:CF36"/>
    <mergeCell ref="CG36:CO36"/>
    <mergeCell ref="CP36:CW36"/>
    <mergeCell ref="CP35:CW35"/>
    <mergeCell ref="A35:E35"/>
    <mergeCell ref="F35:V35"/>
    <mergeCell ref="W35:AD35"/>
    <mergeCell ref="AE35:AQ35"/>
    <mergeCell ref="AR35:BC35"/>
    <mergeCell ref="BD35:BW35"/>
    <mergeCell ref="A38:BB38"/>
    <mergeCell ref="BC38:BH38"/>
    <mergeCell ref="BI38:BW38"/>
    <mergeCell ref="BL30:BO30"/>
    <mergeCell ref="DH30:DK30"/>
    <mergeCell ref="BP30:DG30"/>
    <mergeCell ref="DR30:DU30"/>
    <mergeCell ref="DL30:DQ30"/>
    <mergeCell ref="A30:BK30"/>
    <mergeCell ref="W34:AD34"/>
    <mergeCell ref="AE34:AQ34"/>
    <mergeCell ref="CP34:CW34"/>
    <mergeCell ref="CX34:DE34"/>
    <mergeCell ref="A32:E34"/>
    <mergeCell ref="F32:V34"/>
    <mergeCell ref="W32:BC32"/>
    <mergeCell ref="BD32:BW34"/>
    <mergeCell ref="W33:AQ33"/>
    <mergeCell ref="AR33:BC34"/>
    <mergeCell ref="BX33:CF34"/>
    <mergeCell ref="CG33:CO34"/>
    <mergeCell ref="CP33:DE33"/>
    <mergeCell ref="EP28:FE28"/>
    <mergeCell ref="BX32:DM32"/>
    <mergeCell ref="DN32:EC34"/>
    <mergeCell ref="ED32:ER34"/>
    <mergeCell ref="DF33:DM34"/>
    <mergeCell ref="CP37:CW40"/>
    <mergeCell ref="DF37:DM40"/>
    <mergeCell ref="DN37:EC40"/>
    <mergeCell ref="BX37:CF40"/>
    <mergeCell ref="ES32:FE34"/>
    <mergeCell ref="DV30:ED30"/>
    <mergeCell ref="DF36:DM36"/>
    <mergeCell ref="DN36:EC36"/>
    <mergeCell ref="ED36:ER36"/>
    <mergeCell ref="ES36:FE36"/>
    <mergeCell ref="ED37:ER40"/>
    <mergeCell ref="ES37:FE40"/>
    <mergeCell ref="ED35:ER35"/>
    <mergeCell ref="ES35:FE35"/>
    <mergeCell ref="CX35:DE35"/>
    <mergeCell ref="DF35:DM35"/>
    <mergeCell ref="DN35:EC35"/>
    <mergeCell ref="BX35:CF35"/>
    <mergeCell ref="CG35:CO35"/>
    <mergeCell ref="DP1:FE1"/>
    <mergeCell ref="DP2:FE9"/>
    <mergeCell ref="A14:BK14"/>
    <mergeCell ref="EC14:FE14"/>
    <mergeCell ref="BX19:DP20"/>
    <mergeCell ref="BM39:BR39"/>
    <mergeCell ref="BS39:BW39"/>
    <mergeCell ref="A40:BW40"/>
    <mergeCell ref="A37:BW37"/>
    <mergeCell ref="CX37:DE40"/>
    <mergeCell ref="BX22:DP22"/>
    <mergeCell ref="K23:BP23"/>
    <mergeCell ref="K27:BP27"/>
    <mergeCell ref="K25:BP26"/>
    <mergeCell ref="CG37:CO40"/>
    <mergeCell ref="A13:FE13"/>
    <mergeCell ref="A15:FE15"/>
    <mergeCell ref="BL14:BO14"/>
    <mergeCell ref="BP14:DN14"/>
    <mergeCell ref="DO14:DR14"/>
    <mergeCell ref="DS14:DX14"/>
    <mergeCell ref="DY14:EB14"/>
    <mergeCell ref="EP22:FE22"/>
    <mergeCell ref="BX23:DP23"/>
    <mergeCell ref="A67:FE67"/>
    <mergeCell ref="BX27:DP27"/>
    <mergeCell ref="EP27:FE27"/>
    <mergeCell ref="EP18:FE18"/>
    <mergeCell ref="EP20:FE20"/>
    <mergeCell ref="EP25:FE25"/>
    <mergeCell ref="EP26:FE26"/>
    <mergeCell ref="BX21:DP21"/>
    <mergeCell ref="EP21:FE21"/>
    <mergeCell ref="BX28:DP28"/>
    <mergeCell ref="EP19:FE19"/>
    <mergeCell ref="BX25:DP26"/>
    <mergeCell ref="A36:E36"/>
    <mergeCell ref="BX46:CF46"/>
    <mergeCell ref="CG46:CO46"/>
    <mergeCell ref="CP46:CW46"/>
    <mergeCell ref="CX46:DE46"/>
    <mergeCell ref="DF46:DM46"/>
    <mergeCell ref="DN46:EC46"/>
    <mergeCell ref="ED46:ER46"/>
    <mergeCell ref="ES46:FE46"/>
    <mergeCell ref="A46:BW46"/>
    <mergeCell ref="A41:BW41"/>
    <mergeCell ref="EP23:FE23"/>
    <mergeCell ref="BX41:CF41"/>
    <mergeCell ref="CG41:CO41"/>
    <mergeCell ref="CP41:CW41"/>
    <mergeCell ref="CX41:DE41"/>
    <mergeCell ref="DF41:DM41"/>
    <mergeCell ref="DN41:EC41"/>
    <mergeCell ref="ED41:ER41"/>
    <mergeCell ref="ES41:FE41"/>
    <mergeCell ref="A47:BW47"/>
    <mergeCell ref="BX47:CF47"/>
    <mergeCell ref="CG47:CO47"/>
    <mergeCell ref="CP47:CW47"/>
    <mergeCell ref="CX47:DE47"/>
    <mergeCell ref="DF47:DM47"/>
    <mergeCell ref="DN47:EC47"/>
    <mergeCell ref="ED47:ER47"/>
    <mergeCell ref="ES47:FE47"/>
    <mergeCell ref="A42:BW42"/>
    <mergeCell ref="BX42:CF42"/>
    <mergeCell ref="CG42:CO42"/>
    <mergeCell ref="CP42:CW42"/>
    <mergeCell ref="CX42:DE42"/>
    <mergeCell ref="DF42:DM42"/>
    <mergeCell ref="DN42:EC42"/>
    <mergeCell ref="A50:BW50"/>
    <mergeCell ref="BX50:CF50"/>
    <mergeCell ref="CG50:CO50"/>
    <mergeCell ref="CP50:CW50"/>
    <mergeCell ref="CX50:DE50"/>
    <mergeCell ref="DF50:DM50"/>
    <mergeCell ref="DN50:EC50"/>
    <mergeCell ref="ED50:ER50"/>
    <mergeCell ref="ES50:FE50"/>
    <mergeCell ref="ED52:ER52"/>
    <mergeCell ref="ES52:FE52"/>
    <mergeCell ref="A53:BW53"/>
    <mergeCell ref="BX53:CF53"/>
    <mergeCell ref="CG53:CO53"/>
    <mergeCell ref="CP53:CW53"/>
    <mergeCell ref="CX53:DE53"/>
    <mergeCell ref="DF53:DM53"/>
    <mergeCell ref="DN53:EC53"/>
    <mergeCell ref="ED53:ER53"/>
    <mergeCell ref="ES53:FE53"/>
    <mergeCell ref="A55:BW55"/>
    <mergeCell ref="BX55:CF55"/>
    <mergeCell ref="CG55:CO55"/>
    <mergeCell ref="CP55:CW55"/>
    <mergeCell ref="CX55:DE55"/>
    <mergeCell ref="DF55:DM55"/>
    <mergeCell ref="DN55:EC55"/>
    <mergeCell ref="ED55:ER55"/>
    <mergeCell ref="ES55:FE55"/>
    <mergeCell ref="A57:BW57"/>
    <mergeCell ref="BX57:CF57"/>
    <mergeCell ref="CG57:CO57"/>
    <mergeCell ref="CP57:CW57"/>
    <mergeCell ref="CX57:DE57"/>
    <mergeCell ref="DF57:DM57"/>
    <mergeCell ref="DN57:EC57"/>
    <mergeCell ref="ED57:ER57"/>
    <mergeCell ref="ES57:FE57"/>
    <mergeCell ref="A59:BW59"/>
    <mergeCell ref="BX59:CF59"/>
    <mergeCell ref="CG59:CO59"/>
    <mergeCell ref="CP59:CW59"/>
    <mergeCell ref="CX59:DE59"/>
    <mergeCell ref="DF59:DM59"/>
    <mergeCell ref="DN59:EC59"/>
    <mergeCell ref="ED59:ER59"/>
    <mergeCell ref="ES59:FE59"/>
    <mergeCell ref="A61:BW61"/>
    <mergeCell ref="BX61:CF61"/>
    <mergeCell ref="CG61:CO61"/>
    <mergeCell ref="CP61:CW61"/>
    <mergeCell ref="CX61:DE61"/>
    <mergeCell ref="DF61:DM61"/>
    <mergeCell ref="DN61:EC61"/>
    <mergeCell ref="ED61:ER61"/>
    <mergeCell ref="ES61:FE61"/>
    <mergeCell ref="A63:BW63"/>
    <mergeCell ref="BX63:CF63"/>
    <mergeCell ref="CG63:CO63"/>
    <mergeCell ref="CP63:CW63"/>
    <mergeCell ref="CX63:DE63"/>
    <mergeCell ref="DF63:DM63"/>
    <mergeCell ref="DN63:EC63"/>
    <mergeCell ref="ED63:ER63"/>
    <mergeCell ref="ES63:FE63"/>
    <mergeCell ref="A66:BW66"/>
    <mergeCell ref="BX66:CF66"/>
    <mergeCell ref="CG66:CO66"/>
    <mergeCell ref="CP66:CW66"/>
    <mergeCell ref="CX66:DE66"/>
    <mergeCell ref="DF66:DM66"/>
    <mergeCell ref="DN66:EC66"/>
    <mergeCell ref="ED66:ER66"/>
    <mergeCell ref="ES66:FE66"/>
    <mergeCell ref="A44:BW44"/>
    <mergeCell ref="BX44:CF44"/>
    <mergeCell ref="CG44:CO44"/>
    <mergeCell ref="CP44:CW44"/>
    <mergeCell ref="CX44:DE44"/>
    <mergeCell ref="DF44:DM44"/>
    <mergeCell ref="DN44:EC44"/>
    <mergeCell ref="ED44:ER44"/>
    <mergeCell ref="ES44:FE44"/>
  </mergeCells>
  <phoneticPr fontId="6" type="noConversion"/>
  <pageMargins left="0.59055118110236227" right="0.5118110236220472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Lyapushkina</cp:lastModifiedBy>
  <cp:lastPrinted>2021-11-16T08:53:38Z</cp:lastPrinted>
  <dcterms:created xsi:type="dcterms:W3CDTF">2011-01-28T08:18:11Z</dcterms:created>
  <dcterms:modified xsi:type="dcterms:W3CDTF">2021-11-16T08:53:45Z</dcterms:modified>
</cp:coreProperties>
</file>