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Расходы" sheetId="1" r:id="rId1"/>
    <sheet name="Доходы" sheetId="2" r:id="rId2"/>
    <sheet name="Источники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29" i="3"/>
  <c r="F29"/>
  <c r="E29"/>
  <c r="D29"/>
  <c r="G28"/>
  <c r="F28"/>
  <c r="E28"/>
  <c r="D28"/>
  <c r="G27"/>
  <c r="F27"/>
  <c r="E27"/>
  <c r="D27"/>
  <c r="F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D6" s="1"/>
  <c r="D18"/>
  <c r="G17"/>
  <c r="F17" s="1"/>
  <c r="E17"/>
  <c r="E12" s="1"/>
  <c r="E6" s="1"/>
  <c r="E7" s="1"/>
  <c r="D17"/>
  <c r="F15"/>
  <c r="F14" s="1"/>
  <c r="F13" s="1"/>
  <c r="D15"/>
  <c r="G14"/>
  <c r="E14"/>
  <c r="D14"/>
  <c r="G13"/>
  <c r="E13"/>
  <c r="D13"/>
  <c r="G12"/>
  <c r="F12" s="1"/>
  <c r="F6" s="1"/>
  <c r="D12"/>
  <c r="G7"/>
  <c r="G6"/>
  <c r="G89" i="2"/>
  <c r="G87" s="1"/>
  <c r="H88"/>
  <c r="E87"/>
  <c r="E86" s="1"/>
  <c r="F82"/>
  <c r="D81"/>
  <c r="G80"/>
  <c r="E80"/>
  <c r="E79" s="1"/>
  <c r="H79" s="1"/>
  <c r="D80"/>
  <c r="G79"/>
  <c r="F79"/>
  <c r="D79"/>
  <c r="G77"/>
  <c r="F77"/>
  <c r="E77"/>
  <c r="D77"/>
  <c r="H76"/>
  <c r="F76"/>
  <c r="F75" s="1"/>
  <c r="F74" s="1"/>
  <c r="G75"/>
  <c r="H75" s="1"/>
  <c r="E75"/>
  <c r="E74" s="1"/>
  <c r="D75"/>
  <c r="D74"/>
  <c r="H73"/>
  <c r="G72"/>
  <c r="E72"/>
  <c r="E71" s="1"/>
  <c r="G71"/>
  <c r="E69"/>
  <c r="E68" s="1"/>
  <c r="G66"/>
  <c r="F66"/>
  <c r="E66"/>
  <c r="D66"/>
  <c r="H65"/>
  <c r="F65"/>
  <c r="H64"/>
  <c r="G64"/>
  <c r="F64"/>
  <c r="F63" s="1"/>
  <c r="F62" s="1"/>
  <c r="F61" s="1"/>
  <c r="F8" s="1"/>
  <c r="E64"/>
  <c r="D64"/>
  <c r="D63" s="1"/>
  <c r="D62" s="1"/>
  <c r="D61" s="1"/>
  <c r="D8" s="1"/>
  <c r="G63"/>
  <c r="H63" s="1"/>
  <c r="E63"/>
  <c r="G59"/>
  <c r="E59"/>
  <c r="G57"/>
  <c r="E57"/>
  <c r="G56"/>
  <c r="E56"/>
  <c r="H55"/>
  <c r="G54"/>
  <c r="H54" s="1"/>
  <c r="E54"/>
  <c r="E53"/>
  <c r="G51"/>
  <c r="E51"/>
  <c r="G50"/>
  <c r="E50"/>
  <c r="G49"/>
  <c r="G48" s="1"/>
  <c r="G45" s="1"/>
  <c r="G44" s="1"/>
  <c r="E48"/>
  <c r="G47"/>
  <c r="G46"/>
  <c r="E46"/>
  <c r="E45"/>
  <c r="E44"/>
  <c r="G39"/>
  <c r="E39"/>
  <c r="G38"/>
  <c r="E38"/>
  <c r="G37"/>
  <c r="E37"/>
  <c r="H36"/>
  <c r="G35"/>
  <c r="H35" s="1"/>
  <c r="E35"/>
  <c r="E34"/>
  <c r="G32"/>
  <c r="E32"/>
  <c r="E30"/>
  <c r="G29"/>
  <c r="G28" s="1"/>
  <c r="G27" s="1"/>
  <c r="E28"/>
  <c r="E27"/>
  <c r="H26"/>
  <c r="G25"/>
  <c r="H25" s="1"/>
  <c r="E25"/>
  <c r="H24"/>
  <c r="G23"/>
  <c r="H23" s="1"/>
  <c r="E23"/>
  <c r="G22"/>
  <c r="H22" s="1"/>
  <c r="E22"/>
  <c r="H21"/>
  <c r="G20"/>
  <c r="H20" s="1"/>
  <c r="E20"/>
  <c r="E19"/>
  <c r="H17"/>
  <c r="G16"/>
  <c r="E16"/>
  <c r="H16" s="1"/>
  <c r="G15"/>
  <c r="H12"/>
  <c r="G11"/>
  <c r="H11" s="1"/>
  <c r="E11"/>
  <c r="E10"/>
  <c r="G274" i="1"/>
  <c r="F274"/>
  <c r="D274"/>
  <c r="G272"/>
  <c r="E272"/>
  <c r="G271"/>
  <c r="E271"/>
  <c r="G270"/>
  <c r="E270"/>
  <c r="G268"/>
  <c r="E268"/>
  <c r="G267"/>
  <c r="E267"/>
  <c r="G265"/>
  <c r="E265"/>
  <c r="G264"/>
  <c r="E264"/>
  <c r="G263"/>
  <c r="E263"/>
  <c r="G261"/>
  <c r="E261"/>
  <c r="G260"/>
  <c r="E260"/>
  <c r="G258"/>
  <c r="E258"/>
  <c r="G257"/>
  <c r="E257"/>
  <c r="G256"/>
  <c r="E256"/>
  <c r="G254"/>
  <c r="E254"/>
  <c r="G253"/>
  <c r="E253"/>
  <c r="G251"/>
  <c r="E251"/>
  <c r="G250"/>
  <c r="E250"/>
  <c r="G249"/>
  <c r="E249"/>
  <c r="G247"/>
  <c r="F247"/>
  <c r="E247"/>
  <c r="D247"/>
  <c r="G246"/>
  <c r="F246"/>
  <c r="E246"/>
  <c r="D246"/>
  <c r="G245"/>
  <c r="F245"/>
  <c r="E245"/>
  <c r="D245"/>
  <c r="G243"/>
  <c r="F243"/>
  <c r="E243"/>
  <c r="D243"/>
  <c r="G241"/>
  <c r="F241"/>
  <c r="E241"/>
  <c r="D241"/>
  <c r="G240"/>
  <c r="F240"/>
  <c r="E240"/>
  <c r="D240"/>
  <c r="E238"/>
  <c r="E237" s="1"/>
  <c r="E6" s="1"/>
  <c r="G235"/>
  <c r="E235"/>
  <c r="G233"/>
  <c r="E233"/>
  <c r="G232"/>
  <c r="E232"/>
  <c r="G230"/>
  <c r="E230"/>
  <c r="G229"/>
  <c r="E229"/>
  <c r="G228"/>
  <c r="E228"/>
  <c r="G226"/>
  <c r="F226"/>
  <c r="E226"/>
  <c r="D226"/>
  <c r="G225"/>
  <c r="F225"/>
  <c r="E225"/>
  <c r="D225"/>
  <c r="G224"/>
  <c r="F224"/>
  <c r="E224"/>
  <c r="D224"/>
  <c r="G222"/>
  <c r="E222"/>
  <c r="G220"/>
  <c r="E220"/>
  <c r="G219"/>
  <c r="E219"/>
  <c r="G217"/>
  <c r="E217"/>
  <c r="G215"/>
  <c r="E215"/>
  <c r="G214"/>
  <c r="E214"/>
  <c r="G212"/>
  <c r="E212"/>
  <c r="G211"/>
  <c r="E211"/>
  <c r="G209"/>
  <c r="E209"/>
  <c r="G208"/>
  <c r="E208"/>
  <c r="G206"/>
  <c r="E206"/>
  <c r="G205"/>
  <c r="E205"/>
  <c r="G203"/>
  <c r="E203"/>
  <c r="G202"/>
  <c r="E202"/>
  <c r="G201"/>
  <c r="E201"/>
  <c r="G199"/>
  <c r="E199"/>
  <c r="G198"/>
  <c r="E198"/>
  <c r="G197"/>
  <c r="E197"/>
  <c r="G190"/>
  <c r="E190"/>
  <c r="G188"/>
  <c r="E188"/>
  <c r="G178"/>
  <c r="E178"/>
  <c r="G176"/>
  <c r="E176"/>
  <c r="G172"/>
  <c r="E172"/>
  <c r="G170"/>
  <c r="E170"/>
  <c r="G167"/>
  <c r="E167"/>
  <c r="G166"/>
  <c r="E166"/>
  <c r="G161"/>
  <c r="E161"/>
  <c r="G159"/>
  <c r="E159"/>
  <c r="G152"/>
  <c r="E152"/>
  <c r="G150"/>
  <c r="E150"/>
  <c r="G148"/>
  <c r="E148"/>
  <c r="G146"/>
  <c r="E146"/>
  <c r="G143"/>
  <c r="E143"/>
  <c r="G141"/>
  <c r="E141"/>
  <c r="G139"/>
  <c r="E139"/>
  <c r="G136"/>
  <c r="E136"/>
  <c r="G133"/>
  <c r="E133"/>
  <c r="G131"/>
  <c r="E131"/>
  <c r="G128"/>
  <c r="E128"/>
  <c r="G126"/>
  <c r="E126"/>
  <c r="G124"/>
  <c r="E124"/>
  <c r="G123"/>
  <c r="E123"/>
  <c r="G119"/>
  <c r="E119"/>
  <c r="G117"/>
  <c r="E117"/>
  <c r="G114"/>
  <c r="E114"/>
  <c r="G113"/>
  <c r="E113"/>
  <c r="G110"/>
  <c r="E110"/>
  <c r="G109"/>
  <c r="E109"/>
  <c r="G106"/>
  <c r="E106"/>
  <c r="G104"/>
  <c r="E104"/>
  <c r="G97"/>
  <c r="G95" s="1"/>
  <c r="G86" s="1"/>
  <c r="G41" s="1"/>
  <c r="G6" s="1"/>
  <c r="E95"/>
  <c r="G88"/>
  <c r="E88"/>
  <c r="E86"/>
  <c r="G84"/>
  <c r="E84"/>
  <c r="G83"/>
  <c r="E83"/>
  <c r="G76"/>
  <c r="E76"/>
  <c r="G74"/>
  <c r="E74"/>
  <c r="G64"/>
  <c r="E64"/>
  <c r="G62"/>
  <c r="E62"/>
  <c r="G55"/>
  <c r="E55"/>
  <c r="G53"/>
  <c r="E53"/>
  <c r="G44"/>
  <c r="E44"/>
  <c r="G42"/>
  <c r="E42"/>
  <c r="E41"/>
  <c r="G39"/>
  <c r="E39"/>
  <c r="G37"/>
  <c r="E37"/>
  <c r="G35"/>
  <c r="E35"/>
  <c r="G33"/>
  <c r="E33"/>
  <c r="G32"/>
  <c r="E32"/>
  <c r="G30"/>
  <c r="E30"/>
  <c r="G27"/>
  <c r="E27"/>
  <c r="G24"/>
  <c r="F24"/>
  <c r="E24"/>
  <c r="D24"/>
  <c r="G20"/>
  <c r="E20"/>
  <c r="G19"/>
  <c r="E19"/>
  <c r="G17"/>
  <c r="F17"/>
  <c r="E17"/>
  <c r="D17"/>
  <c r="G15"/>
  <c r="E15"/>
  <c r="G14"/>
  <c r="E14"/>
  <c r="G11"/>
  <c r="E11"/>
  <c r="G8"/>
  <c r="E8"/>
  <c r="G7"/>
  <c r="E7"/>
  <c r="F6"/>
  <c r="D6"/>
  <c r="H87" i="2" l="1"/>
  <c r="G86"/>
  <c r="H86" s="1"/>
  <c r="E62"/>
  <c r="E61" s="1"/>
  <c r="H71"/>
  <c r="G10"/>
  <c r="E15"/>
  <c r="E9" s="1"/>
  <c r="G19"/>
  <c r="H19" s="1"/>
  <c r="G34"/>
  <c r="H72"/>
  <c r="H80"/>
  <c r="G53"/>
  <c r="H53" s="1"/>
  <c r="G74"/>
  <c r="H74" s="1"/>
  <c r="H10" l="1"/>
  <c r="H34"/>
  <c r="G30"/>
  <c r="H30" s="1"/>
  <c r="G62"/>
  <c r="E8"/>
  <c r="H15"/>
  <c r="H62" l="1"/>
  <c r="G61"/>
  <c r="H61" s="1"/>
  <c r="G9"/>
  <c r="H9" l="1"/>
  <c r="G8"/>
  <c r="H8" s="1"/>
</calcChain>
</file>

<file path=xl/sharedStrings.xml><?xml version="1.0" encoding="utf-8"?>
<sst xmlns="http://schemas.openxmlformats.org/spreadsheetml/2006/main" count="888" uniqueCount="563">
  <si>
    <t>МЕСЯЧНЫЙ ОТЧЕТ ОБ ИСПОЛНЕНИИ БЮДЖЕТА</t>
  </si>
  <si>
    <t>РАСХОДЫ БЮДЖЕТА</t>
  </si>
  <si>
    <t xml:space="preserve">                                                                                                                  на   01 июля 2021</t>
  </si>
  <si>
    <t xml:space="preserve"> </t>
  </si>
  <si>
    <t>Код  строки</t>
  </si>
  <si>
    <t>Код показателя</t>
  </si>
  <si>
    <t>Наименование показателя</t>
  </si>
  <si>
    <t>Суммы, подлежащие исключению План</t>
  </si>
  <si>
    <t>Сельские поселения План на год</t>
  </si>
  <si>
    <t>Суммы, подлежащие исключению Исполнено</t>
  </si>
  <si>
    <t>Сельские поселения Исполнено</t>
  </si>
  <si>
    <t>000  9600  0000000  000  000</t>
  </si>
  <si>
    <t>Расходы бюджета - ИТОГО</t>
  </si>
  <si>
    <t>КВР 111</t>
  </si>
  <si>
    <t>Фонд оплаты труда учреждений</t>
  </si>
  <si>
    <t>000  0801  0000000  000  000</t>
  </si>
  <si>
    <t>Культура</t>
  </si>
  <si>
    <t>000  0801  0000000  000  211</t>
  </si>
  <si>
    <t>Заработная плата</t>
  </si>
  <si>
    <t>000  0801  0000000  000  266</t>
  </si>
  <si>
    <t>Социальные пособия и компенсации персоналу в денежной форме</t>
  </si>
  <si>
    <t>000  0113  0000000  000  000</t>
  </si>
  <si>
    <t>Другие общегосударственные вопросы</t>
  </si>
  <si>
    <t>000  0113  0000000  000  211</t>
  </si>
  <si>
    <t>000  0113  0000000  000  266</t>
  </si>
  <si>
    <t>выплата пособий и компенсаций</t>
  </si>
  <si>
    <t>КВР 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</si>
  <si>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</si>
  <si>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000  0801  0000000  000  213</t>
  </si>
  <si>
    <t>Начисления на выплаты по оплате труда</t>
  </si>
  <si>
    <t>000  0113  0000000  000  213</t>
  </si>
  <si>
    <t>КВР 121</t>
  </si>
  <si>
    <t>Фонд оплаты труда государственных (муниципальных) органов</t>
  </si>
  <si>
    <t>000  0102  0000000  000  000</t>
  </si>
  <si>
    <t>Функционирование высшего должностного лица субъекта Российской Федерации и муниципального образования</t>
  </si>
  <si>
    <t>000  0102  0000000  000  200</t>
  </si>
  <si>
    <t>Расходы</t>
  </si>
  <si>
    <t>000  0102  0000000  000  210</t>
  </si>
  <si>
    <t>Оплата труда и начисления на выплаты по оплате труда</t>
  </si>
  <si>
    <t>000  0102  0000000  000  211</t>
  </si>
  <si>
    <t>000  0103  0000000  000  000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</si>
  <si>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</si>
  <si>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000  0103  0000000  000  211</t>
  </si>
  <si>
    <t>000  0103  0000000  000  266</t>
  </si>
  <si>
    <t>000  0104  0000000  000  000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</si>
  <si>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</si>
  <si>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000  0104  0000000  000  211</t>
  </si>
  <si>
    <t>000  0104  0000000  000  266</t>
  </si>
  <si>
    <t>000  0203  0000000  000  000</t>
  </si>
  <si>
    <t>Мобилизационная и вневойсковая подготовка</t>
  </si>
  <si>
    <t>000  0203  0000000  000  211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</si>
  <si>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</si>
  <si>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</si>
  <si>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000  0102  0000000  000  213</t>
  </si>
  <si>
    <t>000  0103  0000000  000  213</t>
  </si>
  <si>
    <t>000  0104  0000000  000  213</t>
  </si>
  <si>
    <t>000  0203  0000000  000  213</t>
  </si>
  <si>
    <t>КВР 244</t>
  </si>
  <si>
    <t xml:space="preserve">Прочая закупка товаров, работ и услуг </t>
  </si>
  <si>
    <t>000  0103  0000000  000  200</t>
  </si>
  <si>
    <t>000  0103  0000000  000  220</t>
  </si>
  <si>
    <t>Оплата работ, услуг</t>
  </si>
  <si>
    <t>000  0103  0000000  000  221</t>
  </si>
  <si>
    <t>Услуги связи</t>
  </si>
  <si>
    <t>000  0103  0000000  000  223</t>
  </si>
  <si>
    <t>Коммунальные услуги</t>
  </si>
  <si>
    <t>000  0103  0000000  000  225</t>
  </si>
  <si>
    <t>Работы, услуги по содержанию имущества</t>
  </si>
  <si>
    <t>000  0103  0000000  000  226</t>
  </si>
  <si>
    <t>Прочие работы, услуги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</si>
  <si>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</si>
  <si>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</si>
  <si>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</si>
  <si>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</si>
  <si>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</si>
  <si>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</si>
  <si>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000  0103  0000000  000  290</t>
  </si>
  <si>
    <t>Прочие расходы</t>
  </si>
  <si>
    <t>000  0103  0000000  000  300</t>
  </si>
  <si>
    <t>Поступление нефинансовых активов</t>
  </si>
  <si>
    <t>000  0103  0000000  000  310</t>
  </si>
  <si>
    <t>Увеличение стоимости основных средств</t>
  </si>
  <si>
    <t>000  0103  0000000  000  340</t>
  </si>
  <si>
    <t>Увеличение стоимости материальных запасов</t>
  </si>
  <si>
    <t>000  0103  0000000  000  342</t>
  </si>
  <si>
    <t>Увеличение стоимости продуктов питания</t>
  </si>
  <si>
    <t>000  0103  0000000  000  343</t>
  </si>
  <si>
    <t>Увеличение стоимости горюче-смазочных материалов</t>
  </si>
  <si>
    <t>000  0103  0000000  000  344</t>
  </si>
  <si>
    <t>Увеличение стоимости строительных материалов</t>
  </si>
  <si>
    <t>000  0103  0000000  000  345</t>
  </si>
  <si>
    <t>Увеличение стоимости мягкого инвентаря</t>
  </si>
  <si>
    <t>000  0103  0000000  000  346</t>
  </si>
  <si>
    <t>Увеличение стоимости прочих оборотных запасов</t>
  </si>
  <si>
    <t>000  0103  0000000  000  347</t>
  </si>
  <si>
    <t>Увеличение стоимости материальных запасов для целей капитальных вложений</t>
  </si>
  <si>
    <t>000  0104  0000000  000  200</t>
  </si>
  <si>
    <t>000  0104  0000000  000  220</t>
  </si>
  <si>
    <t>000  0104  0000000  000  221</t>
  </si>
  <si>
    <t>000  0104  0000000  000  222</t>
  </si>
  <si>
    <t>Транспортные услуги</t>
  </si>
  <si>
    <t>000  0104  0000000  000  223</t>
  </si>
  <si>
    <t>000  0104  0000000  000  224</t>
  </si>
  <si>
    <t>Арендная плата за пользование имуществом</t>
  </si>
  <si>
    <t>000  0104  0000000  000  225</t>
  </si>
  <si>
    <t>000  0104  0000000  000  226</t>
  </si>
  <si>
    <t>000  0104  0000000  000  227</t>
  </si>
  <si>
    <t>000  0104  0000000  000  228</t>
  </si>
  <si>
    <t>000  0104  0000000  000  229</t>
  </si>
  <si>
    <t>000  0104  0000000  000  300</t>
  </si>
  <si>
    <t>000  0104  0000000  000  310</t>
  </si>
  <si>
    <t>000  0104  0000000  000  340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</si>
  <si>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</si>
  <si>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</si>
  <si>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</si>
  <si>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</si>
  <si>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</si>
  <si>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</si>
  <si>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000 0113 0000000 000 000</t>
  </si>
  <si>
    <t>000 0113 0000000 000 220</t>
  </si>
  <si>
    <t>000 0113 0000000 000 226</t>
  </si>
  <si>
    <t>000  0203  0000000  000  200</t>
  </si>
  <si>
    <t>000  0203  0000000  000  220</t>
  </si>
  <si>
    <t>000  0203  0000000  000  221</t>
  </si>
  <si>
    <t>000  0203  0000000  000  222</t>
  </si>
  <si>
    <t>000  0203  0000000  000  223</t>
  </si>
  <si>
    <t>000  0203  0000000  000  224</t>
  </si>
  <si>
    <t>000  0203  0000000  000  225</t>
  </si>
  <si>
    <t>000  0203  0000000  000  226</t>
  </si>
  <si>
    <t>000  0203  0000000  000  300</t>
  </si>
  <si>
    <t>000  0203  0000000  000  310</t>
  </si>
  <si>
    <t>000  0203  0000000  000  340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</si>
  <si>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</si>
  <si>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</si>
  <si>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</si>
  <si>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</si>
  <si>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</si>
  <si>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</si>
  <si>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000  0310  0000000  000  000</t>
  </si>
  <si>
    <t>Защита населения и территории от чрезвычайных ситуаций природного и техногенного характера, пожарная безопасность</t>
  </si>
  <si>
    <t>000  0309  0000000  000  200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</si>
  <si>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</si>
  <si>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</si>
  <si>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</si>
  <si>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</si>
  <si>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</si>
  <si>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</si>
  <si>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</si>
  <si>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000  0401  0000000  000  000</t>
  </si>
  <si>
    <t>Общеэкономические вопросы</t>
  </si>
  <si>
    <t>000  0401  0000000  000  200</t>
  </si>
  <si>
    <t>000  0401  0000000  000  225</t>
  </si>
  <si>
    <t>000  0401  0000000  000  226</t>
  </si>
  <si>
    <t>000  0409  0000000  000  000</t>
  </si>
  <si>
    <t>Дорожное хозяйство (дорожные фонды)</t>
  </si>
  <si>
    <t>000  0409  0000000  000  200</t>
  </si>
  <si>
    <t>000  0409  0000000  000  220</t>
  </si>
  <si>
    <t>000  0409  0000000  000  222</t>
  </si>
  <si>
    <t>000  0409  0000000  000  225</t>
  </si>
  <si>
    <t>000  0409  0000000  000  226</t>
  </si>
  <si>
    <t>000  0409  0000000  000  300</t>
  </si>
  <si>
    <t>000  0409  0000000  000  340</t>
  </si>
  <si>
    <t>000  0409  0000000  000  344</t>
  </si>
  <si>
    <t>000  0412  0000000  000  000</t>
  </si>
  <si>
    <t>Другие вопросы в области национальной экономики</t>
  </si>
  <si>
    <t>000  0412  0000000  000  200</t>
  </si>
  <si>
    <t>000  0412  0000000  000  220</t>
  </si>
  <si>
    <t>000  0412  0000000  000  225</t>
  </si>
  <si>
    <t>000  0412  0000000  000  226</t>
  </si>
  <si>
    <t>000  0501  0000000  000  000</t>
  </si>
  <si>
    <t>Жилищное хозяйство</t>
  </si>
  <si>
    <t>000  0501  0000000  000  200</t>
  </si>
  <si>
    <t>000  0501  0000000  000  220</t>
  </si>
  <si>
    <t>000  0501  0000000  000  225</t>
  </si>
  <si>
    <t>000  0501  0000000  000  226</t>
  </si>
  <si>
    <t>000  0501  0000000  000  240</t>
  </si>
  <si>
    <t>Безвозмездные перечисления организациям</t>
  </si>
  <si>
    <t>000  0501  0000000  000  242</t>
  </si>
  <si>
    <t>Безвозмездные перечисления организациям, за исключением государственных и муниципальных организаций</t>
  </si>
  <si>
    <t>000  0501  0000000  000  290</t>
  </si>
  <si>
    <t>000  0501  0000000  000  300</t>
  </si>
  <si>
    <t>000  0501  0000000  000  310</t>
  </si>
  <si>
    <t>000  0502  0000000  000  000</t>
  </si>
  <si>
    <t>Коммунальное хозяйство</t>
  </si>
  <si>
    <t>000  0502  0000000  000  200</t>
  </si>
  <si>
    <t>000  0502  0000000  000  220</t>
  </si>
  <si>
    <t>000  0502  0000000  000  225</t>
  </si>
  <si>
    <t>000  0502  0000000  000  226</t>
  </si>
  <si>
    <t>000  0502  0000000  000  300</t>
  </si>
  <si>
    <t>000  0502  0000000  000  310</t>
  </si>
  <si>
    <t>000  0502  0000000  000  340</t>
  </si>
  <si>
    <t>000 0502  0000000  000  346</t>
  </si>
  <si>
    <t>000  0503  0000000  000  000</t>
  </si>
  <si>
    <t>Благоустройство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</si>
  <si>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</si>
  <si>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</si>
  <si>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</si>
  <si>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</si>
  <si>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</si>
  <si>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</si>
  <si>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000  0503  0000000  000  227</t>
  </si>
  <si>
    <t>000  0503  0000000  000  300</t>
  </si>
  <si>
    <t>000  0503  0000000  000  310</t>
  </si>
  <si>
    <t>000  0503  0000000  000  340</t>
  </si>
  <si>
    <t>000  0503  0000000  000  343</t>
  </si>
  <si>
    <t>000  0505  0000000  000  200</t>
  </si>
  <si>
    <t>000  0503  0000000  000  344</t>
  </si>
  <si>
    <t>000  0503  0000000  000  346</t>
  </si>
  <si>
    <t>000  0505  0000000  000  000</t>
  </si>
  <si>
    <t>Другие вопросы в области жилищно-коммунального хозяйства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</si>
  <si>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</si>
  <si>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</si>
  <si>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</si>
  <si>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</si>
  <si>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</si>
  <si>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000  0505  0000000  000  340</t>
  </si>
  <si>
    <t>000  0505  0000000  000  344</t>
  </si>
  <si>
    <t>000 0505  0000000  000  346</t>
  </si>
  <si>
    <t>000  0801  0000000  000  200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</si>
  <si>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</si>
  <si>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</si>
  <si>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</si>
  <si>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</si>
  <si>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</si>
  <si>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</si>
  <si>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000  0801  0000000  000  227</t>
  </si>
  <si>
    <t>000  0801  0000000  000  228</t>
  </si>
  <si>
    <t>000  0801  0000000  000  229</t>
  </si>
  <si>
    <t>000  0801  0000000  000  290</t>
  </si>
  <si>
    <t>000  0801  0000000  000  300</t>
  </si>
  <si>
    <t>000  0801  0000000  000  310</t>
  </si>
  <si>
    <t>000  0801  0000000  000  340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</si>
  <si>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</si>
  <si>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</si>
  <si>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</si>
  <si>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</si>
  <si>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</si>
  <si>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</si>
  <si>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КВР 245</t>
  </si>
  <si>
    <t>КВР 247</t>
  </si>
  <si>
    <t>Закупка энергетических ресурсов</t>
  </si>
  <si>
    <t>000  0502  0000000  000  223</t>
  </si>
  <si>
    <t>КВР 312</t>
  </si>
  <si>
    <t>Иные пенсии, социальные доплаты к пенсиям</t>
  </si>
  <si>
    <t>000  1001  0000000  000  000</t>
  </si>
  <si>
    <t>Пенсионное обеспечение</t>
  </si>
  <si>
    <t>000  1001  0000000  000  200</t>
  </si>
  <si>
    <t>000  1001  0000000  000  260</t>
  </si>
  <si>
    <t>Социальное обеспечение</t>
  </si>
  <si>
    <t>000  1001  0000000  000  264</t>
  </si>
  <si>
    <t>Пенсии, пособия, выплачиваемые организациями сектора государственного управления</t>
  </si>
  <si>
    <t>КВР 321</t>
  </si>
  <si>
    <t>Пособия, компенсации и иные социальные выплаты гражданам, кроме публичных номативных обязательств</t>
  </si>
  <si>
    <t>000  1003  0000000  000  000</t>
  </si>
  <si>
    <t>Социальное обеспечение населения</t>
  </si>
  <si>
    <t>000  1003  0000000  000  200</t>
  </si>
  <si>
    <t>000  1003  0000000  000  260</t>
  </si>
  <si>
    <t>000  1003  0000000  000  262</t>
  </si>
  <si>
    <t>Пособия по социальной помощи населению</t>
  </si>
  <si>
    <t>КВР 412</t>
  </si>
  <si>
    <t>Бюджетные инвестиции на приобретение объектов недвижимого имущества в государственную (муниципальную) собственность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</si>
  <si>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</si>
  <si>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</si>
  <si>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000  0505  0000000  000  228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</si>
  <si>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</si>
  <si>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</si>
  <si>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</si>
  <si>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</si>
  <si>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</si>
  <si>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КВР 730</t>
  </si>
  <si>
    <t>Обслуживание муниципального долга</t>
  </si>
  <si>
    <t>000  1301  0000000  000  000</t>
  </si>
  <si>
    <t>Обслуживание государственного внутреннего и муниципального долга</t>
  </si>
  <si>
    <t>000  1301  0000000  000  200</t>
  </si>
  <si>
    <t>000  1301  0000000  000  230</t>
  </si>
  <si>
    <t>Обслуживание государственного (муниципального) долга</t>
  </si>
  <si>
    <t>000  1301  0000000  000  231</t>
  </si>
  <si>
    <t>Обслуживание внутреннего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</si>
  <si>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</si>
  <si>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</si>
  <si>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000  0503  0000000  000  240</t>
  </si>
  <si>
    <t>000  0503  0000000  000  241</t>
  </si>
  <si>
    <t>Безвозмездные перечисления государственным и муниципальным организациям</t>
  </si>
  <si>
    <t>КВР 851</t>
  </si>
  <si>
    <t>Уплата налога на имущество организаций и земельного налога</t>
  </si>
  <si>
    <t>000  0104  0000000  000  290</t>
  </si>
  <si>
    <t>000  0104  0000000  000  291</t>
  </si>
  <si>
    <t>Налоги, пошлины и сборы</t>
  </si>
  <si>
    <t>000  0801  0000000  000  291</t>
  </si>
  <si>
    <t>КВР 852</t>
  </si>
  <si>
    <t>Уплата прочих налогов, сборов</t>
  </si>
  <si>
    <t>КВР 853</t>
  </si>
  <si>
    <t>Уплата иных платежей</t>
  </si>
  <si>
    <t>000  0104  0000000  000  292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</si>
  <si>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</si>
  <si>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</si>
  <si>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КВР 880</t>
  </si>
  <si>
    <t>Специальные расходы</t>
  </si>
  <si>
    <t>000  0107  0000000  000  000</t>
  </si>
  <si>
    <t>Обеспечение проведения выборов и референдумов</t>
  </si>
  <si>
    <t>000  0107  0000000  000  290</t>
  </si>
  <si>
    <t>000  0107  0000000  000  297</t>
  </si>
  <si>
    <t>Иные выплаты текущего характера организациям</t>
  </si>
  <si>
    <t>000  7900  0000000  000  000</t>
  </si>
  <si>
    <t>Результат исполнения бюджета (дефицит "-", профицит "+")</t>
  </si>
  <si>
    <t>Глава администрации</t>
  </si>
  <si>
    <t>Главный бухгалтер</t>
  </si>
  <si>
    <t xml:space="preserve"> МЕСЯЧНЫЙ ОТЧЕТ ОБ ИСПОЛНЕНИИ БЮДЖЕТА</t>
  </si>
  <si>
    <t xml:space="preserve">   ДОХОДЫ БЮДЖЕТА</t>
  </si>
  <si>
    <r>
      <t xml:space="preserve">по </t>
    </r>
    <r>
      <rPr>
        <u/>
        <sz val="10"/>
        <rFont val="Arial Cyr"/>
        <charset val="204"/>
      </rPr>
      <t>Администрации Губаревского сельского поселения</t>
    </r>
  </si>
  <si>
    <t>на 01 июля  2021 года</t>
  </si>
  <si>
    <t xml:space="preserve">    (Рублей)</t>
  </si>
  <si>
    <t>Код строки</t>
  </si>
  <si>
    <t>Суммы, подлежа-щие взаимоисключе-нию
План на год</t>
  </si>
  <si>
    <t xml:space="preserve">                                   Сельские поселения План на год</t>
  </si>
  <si>
    <t>Суммы, подлежащие взаимоисключению
Исполнено</t>
  </si>
  <si>
    <t>Процент исполнения к плану на год</t>
  </si>
  <si>
    <t>010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</si>
  <si>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</si>
  <si>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</si>
  <si>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</si>
  <si>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</si>
  <si>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</si>
  <si>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</si>
  <si>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</si>
  <si>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</si>
  <si>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</si>
  <si>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</si>
  <si>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</si>
  <si>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</si>
  <si>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</si>
  <si>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</si>
  <si>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</si>
  <si>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</si>
  <si>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</si>
  <si>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</si>
  <si>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</si>
  <si>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</si>
  <si>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</si>
  <si>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</si>
  <si>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</si>
  <si>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</si>
  <si>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</si>
  <si>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</si>
  <si>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</si>
  <si>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</si>
  <si>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</si>
  <si>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</si>
  <si>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</si>
  <si>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</si>
  <si>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</si>
  <si>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</si>
  <si>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</si>
  <si>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</si>
  <si>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</si>
  <si>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</si>
  <si>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</si>
  <si>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</si>
  <si>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</si>
  <si>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</si>
  <si>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</si>
  <si>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</si>
  <si>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</si>
  <si>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</si>
  <si>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</si>
  <si>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</si>
  <si>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</si>
  <si>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</si>
  <si>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</si>
  <si>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</si>
  <si>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</si>
  <si>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</si>
  <si>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</si>
  <si>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</si>
  <si>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</si>
  <si>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</si>
  <si>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</si>
  <si>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</si>
  <si>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</si>
  <si>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</si>
  <si>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</si>
  <si>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</si>
  <si>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</si>
  <si>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000 1  13  02000  00  0000  130</t>
  </si>
  <si>
    <t xml:space="preserve">  Доходы от компенсации затрат государства</t>
  </si>
  <si>
    <t>000 1  13  02990  00  0000  130</t>
  </si>
  <si>
    <t xml:space="preserve">  Прочие доходы от компенсации затрат государства</t>
  </si>
  <si>
    <t>000 1  13  02995  10  0000  130</t>
  </si>
  <si>
    <t xml:space="preserve">  Прочие доходы от компенсации затрат бюджетов сельских поселений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</si>
  <si>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</si>
  <si>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</si>
  <si>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</si>
  <si>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</si>
  <si>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</si>
  <si>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</si>
  <si>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</si>
  <si>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</si>
  <si>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</si>
  <si>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</si>
  <si>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000  1  14  02053  10  0000  440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</si>
  <si>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</si>
  <si>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</si>
  <si>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</si>
  <si>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</si>
  <si>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</si>
  <si>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</si>
  <si>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</si>
  <si>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</si>
  <si>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</si>
  <si>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000  1  16  07000  00  0000  140</t>
  </si>
  <si>
    <t>Прочие поступления от денежных взысканий (штрафов) и иных сумм в возмещение ущерба</t>
  </si>
  <si>
    <t>000  1  16  07090  10  0000  140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</si>
  <si>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</si>
  <si>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</si>
  <si>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</si>
  <si>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</si>
  <si>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</si>
  <si>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</si>
  <si>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</si>
  <si>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</si>
  <si>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</si>
  <si>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</si>
  <si>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</si>
  <si>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</si>
  <si>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</si>
  <si>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</si>
  <si>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</si>
  <si>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000  2  02  10000  00  0000  150</t>
  </si>
  <si>
    <t>Дотации бюджетам субъектов Российской Федерации и муниципальных образований</t>
  </si>
  <si>
    <t>000  2  02  15001  00  0000  150</t>
  </si>
  <si>
    <t>Дотации на выравнивание бюджетной обеспеченности</t>
  </si>
  <si>
    <t>000  2  02  15001  10  0000  150</t>
  </si>
  <si>
    <t>Дотации бюджетам поселений на выравнивание бюджетной обеспеченности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</si>
  <si>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</si>
  <si>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</si>
  <si>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</si>
  <si>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</si>
  <si>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000  2  02  20000  00  0000  150</t>
  </si>
  <si>
    <t>Субсидии бюджетам субъектов Российской Федерации и муниципальных образований</t>
  </si>
  <si>
    <t>000  2  02  29999  00  0000  150</t>
  </si>
  <si>
    <t>Прочие субсидии, передаваемые бюджетам</t>
  </si>
  <si>
    <t>000  2  02  29999  10  0000  150</t>
  </si>
  <si>
    <t>Прочие субсидии, передаваемые бюджетам поселений</t>
  </si>
  <si>
    <t>000  2  02  30000  00  0000  150</t>
  </si>
  <si>
    <t>Субвенции бюджетам субъектов Российской Федерации и муниципальных образований</t>
  </si>
  <si>
    <t>000  2  02  35118  00  0000  150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</si>
  <si>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</si>
  <si>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000  2  02  35118  10  0000  150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</si>
  <si>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</si>
  <si>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000  2  02  40000  00  0000  150</t>
  </si>
  <si>
    <t>000  2  02  40014  00  0000  150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</si>
  <si>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</si>
  <si>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000  2  02  40014  10  0000  150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</si>
  <si>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</si>
  <si>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000  2  02  45160  00  0000  150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</si>
  <si>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</si>
  <si>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000  2  02  45160  10  0000  150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</si>
  <si>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</si>
  <si>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000  2  02  49999  00  0000  150</t>
  </si>
  <si>
    <t>Прочие межбюджетные трансферты, передаваемые бюджетам</t>
  </si>
  <si>
    <t>000  2  02  49999  10  0000  150</t>
  </si>
  <si>
    <t>Прочие межбюджетные трансферты, передаваемые бюджетам поселений</t>
  </si>
  <si>
    <t>уличное освещение</t>
  </si>
  <si>
    <t>занятость</t>
  </si>
  <si>
    <t>за эффективность</t>
  </si>
  <si>
    <t>градостроительная деятельность</t>
  </si>
  <si>
    <t>водопровод</t>
  </si>
  <si>
    <t>000  2  07  00000  00  0000  000</t>
  </si>
  <si>
    <t>ПРОЧИЕ БЕЗВОЗМЕЗДНЫЕ ПОСТУПЛЕНИЯ</t>
  </si>
  <si>
    <t>000  2  07  05000  10  0000  150</t>
  </si>
  <si>
    <t>Прочие безвозмездные поступления в бюджеты поселений</t>
  </si>
  <si>
    <t>000  2  07  05020  10  0000  150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</si>
  <si>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</si>
  <si>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000  2  07  05030  10  0000  150</t>
  </si>
  <si>
    <t>Руководитель</t>
  </si>
  <si>
    <t>Лавлинская Е.В.</t>
  </si>
  <si>
    <t>Гл.бухгалтер</t>
  </si>
  <si>
    <t>Д</t>
  </si>
  <si>
    <t>Источники финансирования дефицита бюджета</t>
  </si>
  <si>
    <t>на 01.07.2021</t>
  </si>
  <si>
    <t>По Администрации Губаревского сельского поселения</t>
  </si>
  <si>
    <t>№ листа / № строки</t>
  </si>
  <si>
    <t xml:space="preserve">Суммы, подлежащие исключению  План на год </t>
  </si>
  <si>
    <t xml:space="preserve"> Городские и сельские поселения План на год</t>
  </si>
  <si>
    <t xml:space="preserve"> Суммы, подлежа-щие исключе-нию  Исполнено</t>
  </si>
  <si>
    <t xml:space="preserve"> Городские и сельские поселения Исполнено</t>
  </si>
  <si>
    <t>17,1</t>
  </si>
  <si>
    <t>000 90  00  00  00  00  0000  000</t>
  </si>
  <si>
    <t>Источники финансирования дефицитов бюджетов - всего</t>
  </si>
  <si>
    <t>17,2</t>
  </si>
  <si>
    <t>000 01  00  00  00  00  0000  000</t>
  </si>
  <si>
    <t>ИСТОЧНИКИ ВНУТРЕННЕГО ФИНАНСИРОВАНИЯ ДЕФИЦИТОВ БЮДЖЕТОВ</t>
  </si>
  <si>
    <t>17,24</t>
  </si>
  <si>
    <t>000 01  02  00  00  00  0000  000</t>
  </si>
  <si>
    <t>Кредиты кредитных организаций в валюте Российской Федерации</t>
  </si>
  <si>
    <t>17,25</t>
  </si>
  <si>
    <t>000 01  02  00  00  00  0000  700</t>
  </si>
  <si>
    <t>Получение кредитов от кредитных организаций в валюте Российской Федерации</t>
  </si>
  <si>
    <t>17,35</t>
  </si>
  <si>
    <t>000 01  02  00  00  10  0000  710</t>
  </si>
  <si>
    <t>Получение кредитов от кредитных организаций бюджетами сельских поселений в валюте Российской Федерации</t>
  </si>
  <si>
    <t>000 01  02  00  00  13  0000  710</t>
  </si>
  <si>
    <t>Получение кредитов от кредитных организаций бюджетами городских поселений в валюте Российской Федерации</t>
  </si>
  <si>
    <t>17,53</t>
  </si>
  <si>
    <t>000 01  03  00  00  00  0000  000</t>
  </si>
  <si>
    <t>Бюджетные кредиты от других бюджетов бюджетной системы Российской Федерации</t>
  </si>
  <si>
    <t>17,54</t>
  </si>
  <si>
    <t>000 01  03  01  00  00  0000  000</t>
  </si>
  <si>
    <t>Бюджетные кредиты от других бюджетов бюджетной системы Российской Федерации в валюте Российской Федерации</t>
  </si>
  <si>
    <t>17,55</t>
  </si>
  <si>
    <t>000 01  03  01  00  00  0000  700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</si>
  <si>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</si>
  <si>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17,65</t>
  </si>
  <si>
    <t>000 01  03  01  00  10  0000  710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</si>
  <si>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</si>
  <si>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000 01  03  01  00  13  0000  710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</si>
  <si>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</si>
  <si>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17,69</t>
  </si>
  <si>
    <t>000 01  03  01  00  00  0000  800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</si>
  <si>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</si>
  <si>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17,79</t>
  </si>
  <si>
    <t>000 01  03  01  00  10  0000  810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</si>
  <si>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</si>
  <si>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</si>
  <si>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</si>
  <si>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17,439</t>
  </si>
  <si>
    <t>000 01  00  00  00  00  0000  00А</t>
  </si>
  <si>
    <t>Изменение остатков средств</t>
  </si>
  <si>
    <t>17,440</t>
  </si>
  <si>
    <t>000 01  05  00  00  00  0000  000</t>
  </si>
  <si>
    <t>Изменение остатков средств на счетах по учету средств бюджетов</t>
  </si>
  <si>
    <t>17,442</t>
  </si>
  <si>
    <t>000 01  05  00  00  00  0000  500</t>
  </si>
  <si>
    <t>Увеличение остатков средств бюджетов</t>
  </si>
  <si>
    <t>17,458</t>
  </si>
  <si>
    <t>000 01  05  02  00  00  0000  500</t>
  </si>
  <si>
    <t>Увеличение прочих остатков средств бюджетов</t>
  </si>
  <si>
    <t>17,459</t>
  </si>
  <si>
    <t>000 01  05  02  01  00  0000  510</t>
  </si>
  <si>
    <t>Увеличение прочих остатков денежных средств бюджетов</t>
  </si>
  <si>
    <t>17,469</t>
  </si>
  <si>
    <t>000 01  05  02  01  10  0000  510</t>
  </si>
  <si>
    <t>Увеличение прочих остатков денежных средств бюджетов сельских поселений</t>
  </si>
  <si>
    <t>17,472</t>
  </si>
  <si>
    <t>000 01  05  02  01  13  0000  510</t>
  </si>
  <si>
    <t>Увеличение прочих остатков денежных средств бюджетов городских поселений</t>
  </si>
  <si>
    <t>17,492</t>
  </si>
  <si>
    <t>000 01  05  00  00  00  0000  600</t>
  </si>
  <si>
    <t>Уменьшение остатков средств бюджетов</t>
  </si>
  <si>
    <t>17,508</t>
  </si>
  <si>
    <t>000 01  05  02  00  00  0000  600</t>
  </si>
  <si>
    <t>Уменьшение прочих остатков средств бюджетов</t>
  </si>
  <si>
    <t>17,509</t>
  </si>
  <si>
    <t>000 01  05  02  01  00  0000  610</t>
  </si>
  <si>
    <t>Уменьшение прочих остатков денежных средств бюджетов</t>
  </si>
  <si>
    <t>17,519</t>
  </si>
  <si>
    <t>000 01  05  02  01  10  0000  610</t>
  </si>
  <si>
    <t>Уменьшение прочих остатков денежных средств бюджетов сельских поселений</t>
  </si>
  <si>
    <t>17,522</t>
  </si>
  <si>
    <t>000 01  05  02  01  13  0000  610</t>
  </si>
  <si>
    <t>Уменьшение прочих остатков денежных средств бюджетов городских поселений</t>
  </si>
  <si>
    <t>И.о. главного бухгалтера</t>
  </si>
  <si>
    <t>Шмакова З.А.</t>
  </si>
</sst>
</file>

<file path=xl/styles.xml><?xml version="1.0" encoding="utf-8"?>
<styleSheet xmlns="http://schemas.openxmlformats.org/spreadsheetml/2006/main">
  <numFmts count="2">
    <numFmt numFmtId="164" formatCode="_*#,##0.00"/>
    <numFmt numFmtId="165" formatCode="0.0"/>
  </numFmts>
  <fonts count="45">
    <font>
      <sz val="11"/>
      <color theme="1"/>
      <name val="Calibri"/>
      <family val="2"/>
      <charset val="204"/>
      <scheme val="minor"/>
    </font>
    <font>
      <b/>
      <sz val="9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  <charset val="204"/>
    </font>
    <font>
      <sz val="9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 CYR"/>
      <family val="2"/>
    </font>
    <font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name val="Ariac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ahoma"/>
      <family val="2"/>
      <charset val="204"/>
    </font>
    <font>
      <sz val="8"/>
      <color rgb="FF000000"/>
      <name val="Arial Cyr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9" fontId="30" fillId="0" borderId="4">
      <alignment horizontal="center"/>
    </xf>
    <xf numFmtId="0" fontId="30" fillId="0" borderId="6">
      <alignment horizontal="left" wrapText="1" indent="2"/>
    </xf>
  </cellStyleXfs>
  <cellXfs count="18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2" fontId="6" fillId="2" borderId="3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7" fillId="0" borderId="0" xfId="0" applyFont="1"/>
    <xf numFmtId="0" fontId="6" fillId="2" borderId="3" xfId="0" applyFont="1" applyFill="1" applyBorder="1" applyAlignment="1">
      <alignment horizontal="left" wrapText="1"/>
    </xf>
    <xf numFmtId="0" fontId="7" fillId="2" borderId="0" xfId="0" applyFont="1" applyFill="1"/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2" fontId="9" fillId="2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2" fontId="9" fillId="2" borderId="3" xfId="0" applyNumberFormat="1" applyFont="1" applyFill="1" applyBorder="1" applyAlignment="1">
      <alignment horizontal="right" wrapText="1"/>
    </xf>
    <xf numFmtId="2" fontId="6" fillId="2" borderId="3" xfId="0" applyNumberFormat="1" applyFont="1" applyFill="1" applyBorder="1" applyAlignment="1">
      <alignment horizontal="right" wrapText="1"/>
    </xf>
    <xf numFmtId="2" fontId="6" fillId="2" borderId="3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wrapText="1"/>
    </xf>
    <xf numFmtId="2" fontId="11" fillId="2" borderId="3" xfId="0" applyNumberFormat="1" applyFont="1" applyFill="1" applyBorder="1" applyAlignment="1">
      <alignment horizontal="center" wrapText="1"/>
    </xf>
    <xf numFmtId="2" fontId="11" fillId="2" borderId="3" xfId="0" applyNumberFormat="1" applyFont="1" applyFill="1" applyBorder="1" applyAlignment="1">
      <alignment horizontal="right" wrapText="1"/>
    </xf>
    <xf numFmtId="0" fontId="0" fillId="2" borderId="0" xfId="0" applyFill="1"/>
    <xf numFmtId="2" fontId="11" fillId="2" borderId="3" xfId="0" applyNumberFormat="1" applyFont="1" applyFill="1" applyBorder="1" applyAlignment="1">
      <alignment horizontal="left" wrapText="1"/>
    </xf>
    <xf numFmtId="2" fontId="12" fillId="2" borderId="3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2" fontId="12" fillId="2" borderId="3" xfId="0" applyNumberFormat="1" applyFont="1" applyFill="1" applyBorder="1" applyAlignment="1">
      <alignment horizontal="left" wrapText="1"/>
    </xf>
    <xf numFmtId="164" fontId="11" fillId="2" borderId="3" xfId="0" applyNumberFormat="1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right" wrapText="1"/>
    </xf>
    <xf numFmtId="4" fontId="12" fillId="2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left" wrapText="1"/>
    </xf>
    <xf numFmtId="164" fontId="9" fillId="2" borderId="3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wrapText="1"/>
    </xf>
    <xf numFmtId="4" fontId="11" fillId="2" borderId="3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wrapText="1"/>
    </xf>
    <xf numFmtId="0" fontId="0" fillId="2" borderId="3" xfId="0" applyFont="1" applyFill="1" applyBorder="1"/>
    <xf numFmtId="4" fontId="0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right" wrapText="1"/>
    </xf>
    <xf numFmtId="164" fontId="12" fillId="2" borderId="3" xfId="0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wrapText="1"/>
    </xf>
    <xf numFmtId="0" fontId="0" fillId="0" borderId="0" xfId="0" applyAlignment="1"/>
    <xf numFmtId="0" fontId="2" fillId="2" borderId="0" xfId="0" applyFont="1" applyFill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49" fontId="21" fillId="0" borderId="0" xfId="0" applyNumberFormat="1" applyFont="1" applyAlignment="1">
      <alignment horizontal="right"/>
    </xf>
    <xf numFmtId="0" fontId="22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wrapText="1"/>
    </xf>
    <xf numFmtId="49" fontId="22" fillId="4" borderId="3" xfId="0" applyNumberFormat="1" applyFont="1" applyFill="1" applyBorder="1" applyAlignment="1">
      <alignment vertical="top"/>
    </xf>
    <xf numFmtId="0" fontId="23" fillId="4" borderId="3" xfId="0" applyFont="1" applyFill="1" applyBorder="1" applyAlignment="1">
      <alignment vertical="top"/>
    </xf>
    <xf numFmtId="0" fontId="22" fillId="4" borderId="3" xfId="0" applyFont="1" applyFill="1" applyBorder="1" applyAlignment="1">
      <alignment vertical="top" wrapText="1"/>
    </xf>
    <xf numFmtId="4" fontId="24" fillId="4" borderId="3" xfId="0" applyNumberFormat="1" applyFont="1" applyFill="1" applyBorder="1" applyAlignment="1">
      <alignment vertical="top"/>
    </xf>
    <xf numFmtId="165" fontId="22" fillId="3" borderId="3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23" fillId="5" borderId="3" xfId="0" applyFont="1" applyFill="1" applyBorder="1" applyAlignment="1">
      <alignment vertical="top"/>
    </xf>
    <xf numFmtId="0" fontId="22" fillId="5" borderId="3" xfId="0" applyFont="1" applyFill="1" applyBorder="1" applyAlignment="1">
      <alignment vertical="top" wrapText="1"/>
    </xf>
    <xf numFmtId="0" fontId="25" fillId="5" borderId="3" xfId="0" applyFont="1" applyFill="1" applyBorder="1" applyAlignment="1">
      <alignment vertical="top" wrapText="1"/>
    </xf>
    <xf numFmtId="4" fontId="24" fillId="5" borderId="3" xfId="0" applyNumberFormat="1" applyFont="1" applyFill="1" applyBorder="1" applyAlignment="1">
      <alignment vertical="top"/>
    </xf>
    <xf numFmtId="165" fontId="23" fillId="3" borderId="3" xfId="0" applyNumberFormat="1" applyFont="1" applyFill="1" applyBorder="1" applyAlignment="1">
      <alignment vertical="top"/>
    </xf>
    <xf numFmtId="0" fontId="23" fillId="6" borderId="3" xfId="0" applyFont="1" applyFill="1" applyBorder="1" applyAlignment="1">
      <alignment vertical="top"/>
    </xf>
    <xf numFmtId="0" fontId="22" fillId="6" borderId="3" xfId="0" applyFont="1" applyFill="1" applyBorder="1" applyAlignment="1">
      <alignment vertical="top" wrapText="1"/>
    </xf>
    <xf numFmtId="0" fontId="25" fillId="6" borderId="3" xfId="0" applyFont="1" applyFill="1" applyBorder="1" applyAlignment="1">
      <alignment vertical="top" wrapText="1"/>
    </xf>
    <xf numFmtId="4" fontId="24" fillId="6" borderId="3" xfId="0" applyNumberFormat="1" applyFont="1" applyFill="1" applyBorder="1" applyAlignment="1">
      <alignment vertical="top"/>
    </xf>
    <xf numFmtId="165" fontId="26" fillId="3" borderId="3" xfId="0" applyNumberFormat="1" applyFont="1" applyFill="1" applyBorder="1" applyAlignment="1">
      <alignment vertical="top"/>
    </xf>
    <xf numFmtId="0" fontId="27" fillId="7" borderId="3" xfId="0" applyFont="1" applyFill="1" applyBorder="1" applyAlignment="1">
      <alignment vertical="top"/>
    </xf>
    <xf numFmtId="0" fontId="28" fillId="7" borderId="3" xfId="0" applyFont="1" applyFill="1" applyBorder="1" applyAlignment="1">
      <alignment vertical="top" wrapText="1"/>
    </xf>
    <xf numFmtId="0" fontId="26" fillId="7" borderId="3" xfId="0" applyFont="1" applyFill="1" applyBorder="1" applyAlignment="1">
      <alignment vertical="top" wrapText="1"/>
    </xf>
    <xf numFmtId="4" fontId="29" fillId="7" borderId="3" xfId="0" applyNumberFormat="1" applyFont="1" applyFill="1" applyBorder="1" applyAlignment="1">
      <alignment vertical="top"/>
    </xf>
    <xf numFmtId="0" fontId="27" fillId="0" borderId="3" xfId="0" applyFont="1" applyBorder="1" applyAlignment="1">
      <alignment vertical="top"/>
    </xf>
    <xf numFmtId="0" fontId="28" fillId="0" borderId="3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4" fontId="29" fillId="0" borderId="3" xfId="0" applyNumberFormat="1" applyFont="1" applyBorder="1" applyAlignment="1">
      <alignment vertical="top"/>
    </xf>
    <xf numFmtId="165" fontId="28" fillId="3" borderId="3" xfId="0" applyNumberFormat="1" applyFont="1" applyFill="1" applyBorder="1" applyAlignment="1">
      <alignment vertical="top"/>
    </xf>
    <xf numFmtId="165" fontId="27" fillId="3" borderId="3" xfId="0" applyNumberFormat="1" applyFont="1" applyFill="1" applyBorder="1" applyAlignment="1">
      <alignment vertical="top"/>
    </xf>
    <xf numFmtId="0" fontId="27" fillId="0" borderId="3" xfId="0" applyFont="1" applyBorder="1"/>
    <xf numFmtId="0" fontId="28" fillId="0" borderId="3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9" fillId="0" borderId="3" xfId="0" applyFont="1" applyBorder="1"/>
    <xf numFmtId="165" fontId="25" fillId="3" borderId="3" xfId="0" applyNumberFormat="1" applyFont="1" applyFill="1" applyBorder="1"/>
    <xf numFmtId="2" fontId="29" fillId="0" borderId="3" xfId="0" applyNumberFormat="1" applyFont="1" applyBorder="1" applyAlignment="1">
      <alignment vertical="top"/>
    </xf>
    <xf numFmtId="165" fontId="25" fillId="3" borderId="3" xfId="0" applyNumberFormat="1" applyFont="1" applyFill="1" applyBorder="1" applyAlignment="1">
      <alignment vertical="top"/>
    </xf>
    <xf numFmtId="49" fontId="31" fillId="8" borderId="5" xfId="1" applyFont="1" applyFill="1" applyBorder="1" applyAlignment="1" applyProtection="1">
      <alignment horizontal="left" vertical="top"/>
    </xf>
    <xf numFmtId="0" fontId="32" fillId="8" borderId="3" xfId="2" applyNumberFormat="1" applyFont="1" applyFill="1" applyBorder="1" applyAlignment="1" applyProtection="1">
      <alignment wrapText="1"/>
    </xf>
    <xf numFmtId="0" fontId="29" fillId="0" borderId="3" xfId="0" applyFont="1" applyBorder="1" applyAlignment="1">
      <alignment vertical="top"/>
    </xf>
    <xf numFmtId="49" fontId="31" fillId="2" borderId="5" xfId="1" applyFont="1" applyFill="1" applyBorder="1" applyAlignment="1" applyProtection="1">
      <alignment horizontal="left" vertical="top"/>
    </xf>
    <xf numFmtId="0" fontId="32" fillId="2" borderId="3" xfId="2" applyNumberFormat="1" applyFont="1" applyFill="1" applyBorder="1" applyAlignment="1" applyProtection="1">
      <alignment vertical="top" wrapText="1"/>
    </xf>
    <xf numFmtId="4" fontId="29" fillId="0" borderId="3" xfId="0" applyNumberFormat="1" applyFont="1" applyBorder="1"/>
    <xf numFmtId="49" fontId="31" fillId="0" borderId="5" xfId="1" applyFont="1" applyBorder="1" applyAlignment="1" applyProtection="1">
      <alignment horizontal="left" vertical="top"/>
    </xf>
    <xf numFmtId="0" fontId="32" fillId="0" borderId="3" xfId="2" applyNumberFormat="1" applyFont="1" applyBorder="1" applyAlignment="1" applyProtection="1">
      <alignment vertical="top" wrapText="1"/>
    </xf>
    <xf numFmtId="2" fontId="29" fillId="7" borderId="3" xfId="0" applyNumberFormat="1" applyFont="1" applyFill="1" applyBorder="1" applyAlignment="1">
      <alignment vertical="top"/>
    </xf>
    <xf numFmtId="4" fontId="25" fillId="6" borderId="3" xfId="0" applyNumberFormat="1" applyFont="1" applyFill="1" applyBorder="1" applyAlignment="1">
      <alignment vertical="top" wrapText="1"/>
    </xf>
    <xf numFmtId="4" fontId="25" fillId="6" borderId="3" xfId="0" applyNumberFormat="1" applyFont="1" applyFill="1" applyBorder="1" applyAlignment="1">
      <alignment vertical="top"/>
    </xf>
    <xf numFmtId="0" fontId="24" fillId="6" borderId="3" xfId="0" applyNumberFormat="1" applyFont="1" applyFill="1" applyBorder="1" applyAlignment="1">
      <alignment vertical="top"/>
    </xf>
    <xf numFmtId="4" fontId="26" fillId="7" borderId="3" xfId="0" applyNumberFormat="1" applyFont="1" applyFill="1" applyBorder="1" applyAlignment="1">
      <alignment vertical="top"/>
    </xf>
    <xf numFmtId="0" fontId="29" fillId="7" borderId="3" xfId="0" applyNumberFormat="1" applyFont="1" applyFill="1" applyBorder="1" applyAlignment="1">
      <alignment vertical="top"/>
    </xf>
    <xf numFmtId="4" fontId="26" fillId="0" borderId="3" xfId="0" applyNumberFormat="1" applyFont="1" applyBorder="1" applyAlignment="1">
      <alignment vertical="top"/>
    </xf>
    <xf numFmtId="0" fontId="29" fillId="0" borderId="3" xfId="0" applyNumberFormat="1" applyFont="1" applyBorder="1" applyAlignment="1">
      <alignment vertical="top"/>
    </xf>
    <xf numFmtId="0" fontId="33" fillId="9" borderId="3" xfId="0" applyFont="1" applyFill="1" applyBorder="1" applyAlignment="1">
      <alignment horizontal="left"/>
    </xf>
    <xf numFmtId="0" fontId="33" fillId="9" borderId="7" xfId="0" applyFont="1" applyFill="1" applyBorder="1" applyAlignment="1">
      <alignment horizontal="left" wrapText="1"/>
    </xf>
    <xf numFmtId="2" fontId="33" fillId="10" borderId="3" xfId="0" applyNumberFormat="1" applyFont="1" applyFill="1" applyBorder="1" applyAlignment="1">
      <alignment horizontal="center"/>
    </xf>
    <xf numFmtId="0" fontId="26" fillId="8" borderId="3" xfId="0" applyNumberFormat="1" applyFont="1" applyFill="1" applyBorder="1" applyAlignment="1">
      <alignment vertical="top"/>
    </xf>
    <xf numFmtId="4" fontId="29" fillId="8" borderId="3" xfId="0" applyNumberFormat="1" applyFont="1" applyFill="1" applyBorder="1" applyAlignment="1">
      <alignment vertical="top"/>
    </xf>
    <xf numFmtId="0" fontId="29" fillId="8" borderId="3" xfId="0" applyNumberFormat="1" applyFont="1" applyFill="1" applyBorder="1" applyAlignment="1">
      <alignment vertical="top"/>
    </xf>
    <xf numFmtId="0" fontId="23" fillId="0" borderId="3" xfId="0" applyFont="1" applyFill="1" applyBorder="1" applyAlignment="1">
      <alignment vertical="top"/>
    </xf>
    <xf numFmtId="0" fontId="26" fillId="0" borderId="3" xfId="0" applyNumberFormat="1" applyFont="1" applyBorder="1" applyAlignment="1">
      <alignment vertical="top"/>
    </xf>
    <xf numFmtId="4" fontId="23" fillId="6" borderId="3" xfId="0" applyNumberFormat="1" applyFont="1" applyFill="1" applyBorder="1" applyAlignment="1">
      <alignment vertical="top"/>
    </xf>
    <xf numFmtId="0" fontId="28" fillId="7" borderId="3" xfId="0" applyFont="1" applyFill="1" applyBorder="1" applyAlignment="1">
      <alignment wrapText="1"/>
    </xf>
    <xf numFmtId="4" fontId="25" fillId="7" borderId="3" xfId="0" applyNumberFormat="1" applyFont="1" applyFill="1" applyBorder="1" applyAlignment="1">
      <alignment vertical="top" wrapText="1"/>
    </xf>
    <xf numFmtId="4" fontId="24" fillId="7" borderId="3" xfId="0" applyNumberFormat="1" applyFont="1" applyFill="1" applyBorder="1" applyAlignment="1">
      <alignment vertical="top"/>
    </xf>
    <xf numFmtId="4" fontId="23" fillId="7" borderId="3" xfId="0" applyNumberFormat="1" applyFont="1" applyFill="1" applyBorder="1" applyAlignment="1">
      <alignment vertical="top"/>
    </xf>
    <xf numFmtId="0" fontId="27" fillId="0" borderId="3" xfId="0" applyFont="1" applyFill="1" applyBorder="1" applyAlignment="1">
      <alignment vertical="top"/>
    </xf>
    <xf numFmtId="0" fontId="28" fillId="0" borderId="3" xfId="0" applyFont="1" applyFill="1" applyBorder="1" applyAlignment="1">
      <alignment wrapText="1"/>
    </xf>
    <xf numFmtId="4" fontId="24" fillId="0" borderId="3" xfId="0" applyNumberFormat="1" applyFont="1" applyFill="1" applyBorder="1" applyAlignment="1">
      <alignment vertical="top"/>
    </xf>
    <xf numFmtId="4" fontId="23" fillId="0" borderId="3" xfId="0" applyNumberFormat="1" applyFont="1" applyFill="1" applyBorder="1" applyAlignment="1">
      <alignment vertical="top"/>
    </xf>
    <xf numFmtId="2" fontId="26" fillId="7" borderId="3" xfId="0" applyNumberFormat="1" applyFont="1" applyFill="1" applyBorder="1" applyAlignment="1">
      <alignment vertical="top" wrapText="1"/>
    </xf>
    <xf numFmtId="2" fontId="26" fillId="0" borderId="3" xfId="0" applyNumberFormat="1" applyFont="1" applyBorder="1" applyAlignment="1">
      <alignment vertical="top" wrapText="1"/>
    </xf>
    <xf numFmtId="4" fontId="26" fillId="7" borderId="3" xfId="0" applyNumberFormat="1" applyFont="1" applyFill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4" fontId="26" fillId="0" borderId="3" xfId="0" applyNumberFormat="1" applyFont="1" applyBorder="1" applyAlignment="1">
      <alignment vertical="top" wrapText="1"/>
    </xf>
    <xf numFmtId="0" fontId="35" fillId="0" borderId="3" xfId="0" applyFont="1" applyBorder="1"/>
    <xf numFmtId="0" fontId="34" fillId="0" borderId="3" xfId="0" applyFont="1" applyBorder="1" applyAlignment="1">
      <alignment wrapText="1"/>
    </xf>
    <xf numFmtId="2" fontId="26" fillId="0" borderId="3" xfId="0" applyNumberFormat="1" applyFont="1" applyBorder="1" applyAlignment="1">
      <alignment wrapText="1"/>
    </xf>
    <xf numFmtId="2" fontId="29" fillId="0" borderId="3" xfId="0" applyNumberFormat="1" applyFont="1" applyBorder="1"/>
    <xf numFmtId="0" fontId="29" fillId="0" borderId="0" xfId="0" applyFont="1" applyBorder="1" applyAlignment="1">
      <alignment vertical="top"/>
    </xf>
    <xf numFmtId="0" fontId="29" fillId="0" borderId="8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2" fontId="29" fillId="0" borderId="0" xfId="0" applyNumberFormat="1" applyFont="1" applyBorder="1" applyAlignment="1">
      <alignment vertical="top"/>
    </xf>
    <xf numFmtId="2" fontId="36" fillId="0" borderId="0" xfId="0" applyNumberFormat="1" applyFont="1" applyBorder="1" applyAlignment="1">
      <alignment vertical="top"/>
    </xf>
    <xf numFmtId="165" fontId="16" fillId="3" borderId="0" xfId="0" applyNumberFormat="1" applyFont="1" applyFill="1" applyBorder="1" applyAlignment="1">
      <alignment vertical="top"/>
    </xf>
    <xf numFmtId="0" fontId="37" fillId="0" borderId="0" xfId="0" applyFont="1"/>
    <xf numFmtId="0" fontId="38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39" fillId="0" borderId="0" xfId="0" applyFont="1"/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/>
    <xf numFmtId="0" fontId="42" fillId="0" borderId="0" xfId="0" applyFont="1" applyAlignment="1">
      <alignment horizontal="center" vertical="top" wrapText="1"/>
    </xf>
    <xf numFmtId="0" fontId="43" fillId="0" borderId="0" xfId="0" applyFont="1"/>
    <xf numFmtId="0" fontId="42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4" fillId="0" borderId="3" xfId="0" applyFont="1" applyBorder="1" applyAlignment="1">
      <alignment horizontal="center" wrapText="1"/>
    </xf>
    <xf numFmtId="0" fontId="44" fillId="0" borderId="3" xfId="0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right" wrapText="1"/>
    </xf>
    <xf numFmtId="0" fontId="40" fillId="0" borderId="3" xfId="0" applyFont="1" applyBorder="1" applyAlignment="1">
      <alignment horizontal="center" wrapText="1"/>
    </xf>
    <xf numFmtId="0" fontId="40" fillId="0" borderId="3" xfId="0" applyFont="1" applyBorder="1" applyAlignment="1">
      <alignment horizontal="left" wrapText="1"/>
    </xf>
    <xf numFmtId="164" fontId="10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/>
  </cellXfs>
  <cellStyles count="3">
    <cellStyle name="xl30" xfId="2"/>
    <cellStyle name="xl4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204.27883\&#1053;&#1072;%201%20&#1080;&#1102;&#1083;&#1103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91;&#1073;&#1072;&#1088;&#1077;&#1074;&#1086;\&#1044;&#1086;&#1093;&#1086;&#1076;&#1099;%20&#1085;&#1086;&#1103;&#1073;&#1088;&#110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областные"/>
      <sheetName val="кред.задол"/>
      <sheetName val="прил 310"/>
      <sheetName val="отчет 235"/>
      <sheetName val="ВУС"/>
      <sheetName val="Инф.технологии"/>
      <sheetName val="Расходы"/>
      <sheetName val="Доходы"/>
      <sheetName val="Расходы краткие"/>
      <sheetName val="КОСГУ новое"/>
      <sheetName val="Справка об исполнении"/>
      <sheetName val="Кап вложения"/>
      <sheetName val="Источники"/>
      <sheetName val="310 статья"/>
      <sheetName val="Остатки бюджетных средств"/>
      <sheetName val="Расшифровка целевые"/>
      <sheetName val="Раздел 0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0</v>
          </cell>
          <cell r="F6">
            <v>0</v>
          </cell>
          <cell r="G6">
            <v>5787546.4200000009</v>
          </cell>
        </row>
        <row r="274">
          <cell r="D274">
            <v>19749884.600000001</v>
          </cell>
        </row>
      </sheetData>
      <sheetData sheetId="7">
        <row r="8">
          <cell r="D8">
            <v>19749884.600000001</v>
          </cell>
          <cell r="F8">
            <v>820676.34</v>
          </cell>
          <cell r="G8">
            <v>4024213.88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отчет"/>
      <sheetName val="Лист2 (2)"/>
    </sheetNames>
    <sheetDataSet>
      <sheetData sheetId="0" refreshError="1">
        <row r="33">
          <cell r="H33">
            <v>0</v>
          </cell>
          <cell r="N33">
            <v>0</v>
          </cell>
          <cell r="R33">
            <v>0</v>
          </cell>
          <cell r="Z3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selection sqref="A1:XFD1048576"/>
    </sheetView>
  </sheetViews>
  <sheetFormatPr defaultRowHeight="15"/>
  <cols>
    <col min="1" max="1" width="8.7109375" customWidth="1"/>
    <col min="2" max="2" width="29.7109375" customWidth="1"/>
    <col min="3" max="3" width="43.5703125" customWidth="1"/>
    <col min="4" max="4" width="14.42578125" customWidth="1"/>
    <col min="5" max="5" width="15.7109375" customWidth="1"/>
    <col min="6" max="6" width="13.7109375" customWidth="1"/>
    <col min="7" max="7" width="14.85546875" customWidth="1"/>
    <col min="8" max="9" width="15.28515625" customWidth="1"/>
    <col min="257" max="257" width="8.7109375" customWidth="1"/>
    <col min="258" max="258" width="29.7109375" customWidth="1"/>
    <col min="259" max="259" width="43.5703125" customWidth="1"/>
    <col min="260" max="260" width="14.7109375" customWidth="1"/>
    <col min="261" max="261" width="15.5703125" customWidth="1"/>
    <col min="262" max="262" width="15.7109375" customWidth="1"/>
    <col min="263" max="263" width="14.7109375" customWidth="1"/>
    <col min="264" max="265" width="15.28515625" customWidth="1"/>
    <col min="513" max="513" width="8.7109375" customWidth="1"/>
    <col min="514" max="514" width="29.7109375" customWidth="1"/>
    <col min="515" max="515" width="43.5703125" customWidth="1"/>
    <col min="516" max="516" width="14.7109375" customWidth="1"/>
    <col min="517" max="517" width="15.5703125" customWidth="1"/>
    <col min="518" max="518" width="15.7109375" customWidth="1"/>
    <col min="519" max="519" width="14.7109375" customWidth="1"/>
    <col min="520" max="521" width="15.28515625" customWidth="1"/>
    <col min="769" max="769" width="8.7109375" customWidth="1"/>
    <col min="770" max="770" width="29.7109375" customWidth="1"/>
    <col min="771" max="771" width="43.5703125" customWidth="1"/>
    <col min="772" max="772" width="14.7109375" customWidth="1"/>
    <col min="773" max="773" width="15.5703125" customWidth="1"/>
    <col min="774" max="774" width="15.7109375" customWidth="1"/>
    <col min="775" max="775" width="14.7109375" customWidth="1"/>
    <col min="776" max="777" width="15.28515625" customWidth="1"/>
    <col min="1025" max="1025" width="8.7109375" customWidth="1"/>
    <col min="1026" max="1026" width="29.7109375" customWidth="1"/>
    <col min="1027" max="1027" width="43.5703125" customWidth="1"/>
    <col min="1028" max="1028" width="14.7109375" customWidth="1"/>
    <col min="1029" max="1029" width="15.5703125" customWidth="1"/>
    <col min="1030" max="1030" width="15.7109375" customWidth="1"/>
    <col min="1031" max="1031" width="14.7109375" customWidth="1"/>
    <col min="1032" max="1033" width="15.28515625" customWidth="1"/>
    <col min="1281" max="1281" width="8.7109375" customWidth="1"/>
    <col min="1282" max="1282" width="29.7109375" customWidth="1"/>
    <col min="1283" max="1283" width="43.5703125" customWidth="1"/>
    <col min="1284" max="1284" width="14.7109375" customWidth="1"/>
    <col min="1285" max="1285" width="15.5703125" customWidth="1"/>
    <col min="1286" max="1286" width="15.7109375" customWidth="1"/>
    <col min="1287" max="1287" width="14.7109375" customWidth="1"/>
    <col min="1288" max="1289" width="15.28515625" customWidth="1"/>
    <col min="1537" max="1537" width="8.7109375" customWidth="1"/>
    <col min="1538" max="1538" width="29.7109375" customWidth="1"/>
    <col min="1539" max="1539" width="43.5703125" customWidth="1"/>
    <col min="1540" max="1540" width="14.7109375" customWidth="1"/>
    <col min="1541" max="1541" width="15.5703125" customWidth="1"/>
    <col min="1542" max="1542" width="15.7109375" customWidth="1"/>
    <col min="1543" max="1543" width="14.7109375" customWidth="1"/>
    <col min="1544" max="1545" width="15.28515625" customWidth="1"/>
    <col min="1793" max="1793" width="8.7109375" customWidth="1"/>
    <col min="1794" max="1794" width="29.7109375" customWidth="1"/>
    <col min="1795" max="1795" width="43.5703125" customWidth="1"/>
    <col min="1796" max="1796" width="14.7109375" customWidth="1"/>
    <col min="1797" max="1797" width="15.5703125" customWidth="1"/>
    <col min="1798" max="1798" width="15.7109375" customWidth="1"/>
    <col min="1799" max="1799" width="14.7109375" customWidth="1"/>
    <col min="1800" max="1801" width="15.28515625" customWidth="1"/>
    <col min="2049" max="2049" width="8.7109375" customWidth="1"/>
    <col min="2050" max="2050" width="29.7109375" customWidth="1"/>
    <col min="2051" max="2051" width="43.5703125" customWidth="1"/>
    <col min="2052" max="2052" width="14.7109375" customWidth="1"/>
    <col min="2053" max="2053" width="15.5703125" customWidth="1"/>
    <col min="2054" max="2054" width="15.7109375" customWidth="1"/>
    <col min="2055" max="2055" width="14.7109375" customWidth="1"/>
    <col min="2056" max="2057" width="15.28515625" customWidth="1"/>
    <col min="2305" max="2305" width="8.7109375" customWidth="1"/>
    <col min="2306" max="2306" width="29.7109375" customWidth="1"/>
    <col min="2307" max="2307" width="43.5703125" customWidth="1"/>
    <col min="2308" max="2308" width="14.7109375" customWidth="1"/>
    <col min="2309" max="2309" width="15.5703125" customWidth="1"/>
    <col min="2310" max="2310" width="15.7109375" customWidth="1"/>
    <col min="2311" max="2311" width="14.7109375" customWidth="1"/>
    <col min="2312" max="2313" width="15.28515625" customWidth="1"/>
    <col min="2561" max="2561" width="8.7109375" customWidth="1"/>
    <col min="2562" max="2562" width="29.7109375" customWidth="1"/>
    <col min="2563" max="2563" width="43.5703125" customWidth="1"/>
    <col min="2564" max="2564" width="14.7109375" customWidth="1"/>
    <col min="2565" max="2565" width="15.5703125" customWidth="1"/>
    <col min="2566" max="2566" width="15.7109375" customWidth="1"/>
    <col min="2567" max="2567" width="14.7109375" customWidth="1"/>
    <col min="2568" max="2569" width="15.28515625" customWidth="1"/>
    <col min="2817" max="2817" width="8.7109375" customWidth="1"/>
    <col min="2818" max="2818" width="29.7109375" customWidth="1"/>
    <col min="2819" max="2819" width="43.5703125" customWidth="1"/>
    <col min="2820" max="2820" width="14.7109375" customWidth="1"/>
    <col min="2821" max="2821" width="15.5703125" customWidth="1"/>
    <col min="2822" max="2822" width="15.7109375" customWidth="1"/>
    <col min="2823" max="2823" width="14.7109375" customWidth="1"/>
    <col min="2824" max="2825" width="15.28515625" customWidth="1"/>
    <col min="3073" max="3073" width="8.7109375" customWidth="1"/>
    <col min="3074" max="3074" width="29.7109375" customWidth="1"/>
    <col min="3075" max="3075" width="43.5703125" customWidth="1"/>
    <col min="3076" max="3076" width="14.7109375" customWidth="1"/>
    <col min="3077" max="3077" width="15.5703125" customWidth="1"/>
    <col min="3078" max="3078" width="15.7109375" customWidth="1"/>
    <col min="3079" max="3079" width="14.7109375" customWidth="1"/>
    <col min="3080" max="3081" width="15.28515625" customWidth="1"/>
    <col min="3329" max="3329" width="8.7109375" customWidth="1"/>
    <col min="3330" max="3330" width="29.7109375" customWidth="1"/>
    <col min="3331" max="3331" width="43.5703125" customWidth="1"/>
    <col min="3332" max="3332" width="14.7109375" customWidth="1"/>
    <col min="3333" max="3333" width="15.5703125" customWidth="1"/>
    <col min="3334" max="3334" width="15.7109375" customWidth="1"/>
    <col min="3335" max="3335" width="14.7109375" customWidth="1"/>
    <col min="3336" max="3337" width="15.28515625" customWidth="1"/>
    <col min="3585" max="3585" width="8.7109375" customWidth="1"/>
    <col min="3586" max="3586" width="29.7109375" customWidth="1"/>
    <col min="3587" max="3587" width="43.5703125" customWidth="1"/>
    <col min="3588" max="3588" width="14.7109375" customWidth="1"/>
    <col min="3589" max="3589" width="15.5703125" customWidth="1"/>
    <col min="3590" max="3590" width="15.7109375" customWidth="1"/>
    <col min="3591" max="3591" width="14.7109375" customWidth="1"/>
    <col min="3592" max="3593" width="15.28515625" customWidth="1"/>
    <col min="3841" max="3841" width="8.7109375" customWidth="1"/>
    <col min="3842" max="3842" width="29.7109375" customWidth="1"/>
    <col min="3843" max="3843" width="43.5703125" customWidth="1"/>
    <col min="3844" max="3844" width="14.7109375" customWidth="1"/>
    <col min="3845" max="3845" width="15.5703125" customWidth="1"/>
    <col min="3846" max="3846" width="15.7109375" customWidth="1"/>
    <col min="3847" max="3847" width="14.7109375" customWidth="1"/>
    <col min="3848" max="3849" width="15.28515625" customWidth="1"/>
    <col min="4097" max="4097" width="8.7109375" customWidth="1"/>
    <col min="4098" max="4098" width="29.7109375" customWidth="1"/>
    <col min="4099" max="4099" width="43.5703125" customWidth="1"/>
    <col min="4100" max="4100" width="14.7109375" customWidth="1"/>
    <col min="4101" max="4101" width="15.5703125" customWidth="1"/>
    <col min="4102" max="4102" width="15.7109375" customWidth="1"/>
    <col min="4103" max="4103" width="14.7109375" customWidth="1"/>
    <col min="4104" max="4105" width="15.28515625" customWidth="1"/>
    <col min="4353" max="4353" width="8.7109375" customWidth="1"/>
    <col min="4354" max="4354" width="29.7109375" customWidth="1"/>
    <col min="4355" max="4355" width="43.5703125" customWidth="1"/>
    <col min="4356" max="4356" width="14.7109375" customWidth="1"/>
    <col min="4357" max="4357" width="15.5703125" customWidth="1"/>
    <col min="4358" max="4358" width="15.7109375" customWidth="1"/>
    <col min="4359" max="4359" width="14.7109375" customWidth="1"/>
    <col min="4360" max="4361" width="15.28515625" customWidth="1"/>
    <col min="4609" max="4609" width="8.7109375" customWidth="1"/>
    <col min="4610" max="4610" width="29.7109375" customWidth="1"/>
    <col min="4611" max="4611" width="43.5703125" customWidth="1"/>
    <col min="4612" max="4612" width="14.7109375" customWidth="1"/>
    <col min="4613" max="4613" width="15.5703125" customWidth="1"/>
    <col min="4614" max="4614" width="15.7109375" customWidth="1"/>
    <col min="4615" max="4615" width="14.7109375" customWidth="1"/>
    <col min="4616" max="4617" width="15.28515625" customWidth="1"/>
    <col min="4865" max="4865" width="8.7109375" customWidth="1"/>
    <col min="4866" max="4866" width="29.7109375" customWidth="1"/>
    <col min="4867" max="4867" width="43.5703125" customWidth="1"/>
    <col min="4868" max="4868" width="14.7109375" customWidth="1"/>
    <col min="4869" max="4869" width="15.5703125" customWidth="1"/>
    <col min="4870" max="4870" width="15.7109375" customWidth="1"/>
    <col min="4871" max="4871" width="14.7109375" customWidth="1"/>
    <col min="4872" max="4873" width="15.28515625" customWidth="1"/>
    <col min="5121" max="5121" width="8.7109375" customWidth="1"/>
    <col min="5122" max="5122" width="29.7109375" customWidth="1"/>
    <col min="5123" max="5123" width="43.5703125" customWidth="1"/>
    <col min="5124" max="5124" width="14.7109375" customWidth="1"/>
    <col min="5125" max="5125" width="15.5703125" customWidth="1"/>
    <col min="5126" max="5126" width="15.7109375" customWidth="1"/>
    <col min="5127" max="5127" width="14.7109375" customWidth="1"/>
    <col min="5128" max="5129" width="15.28515625" customWidth="1"/>
    <col min="5377" max="5377" width="8.7109375" customWidth="1"/>
    <col min="5378" max="5378" width="29.7109375" customWidth="1"/>
    <col min="5379" max="5379" width="43.5703125" customWidth="1"/>
    <col min="5380" max="5380" width="14.7109375" customWidth="1"/>
    <col min="5381" max="5381" width="15.5703125" customWidth="1"/>
    <col min="5382" max="5382" width="15.7109375" customWidth="1"/>
    <col min="5383" max="5383" width="14.7109375" customWidth="1"/>
    <col min="5384" max="5385" width="15.28515625" customWidth="1"/>
    <col min="5633" max="5633" width="8.7109375" customWidth="1"/>
    <col min="5634" max="5634" width="29.7109375" customWidth="1"/>
    <col min="5635" max="5635" width="43.5703125" customWidth="1"/>
    <col min="5636" max="5636" width="14.7109375" customWidth="1"/>
    <col min="5637" max="5637" width="15.5703125" customWidth="1"/>
    <col min="5638" max="5638" width="15.7109375" customWidth="1"/>
    <col min="5639" max="5639" width="14.7109375" customWidth="1"/>
    <col min="5640" max="5641" width="15.28515625" customWidth="1"/>
    <col min="5889" max="5889" width="8.7109375" customWidth="1"/>
    <col min="5890" max="5890" width="29.7109375" customWidth="1"/>
    <col min="5891" max="5891" width="43.5703125" customWidth="1"/>
    <col min="5892" max="5892" width="14.7109375" customWidth="1"/>
    <col min="5893" max="5893" width="15.5703125" customWidth="1"/>
    <col min="5894" max="5894" width="15.7109375" customWidth="1"/>
    <col min="5895" max="5895" width="14.7109375" customWidth="1"/>
    <col min="5896" max="5897" width="15.28515625" customWidth="1"/>
    <col min="6145" max="6145" width="8.7109375" customWidth="1"/>
    <col min="6146" max="6146" width="29.7109375" customWidth="1"/>
    <col min="6147" max="6147" width="43.5703125" customWidth="1"/>
    <col min="6148" max="6148" width="14.7109375" customWidth="1"/>
    <col min="6149" max="6149" width="15.5703125" customWidth="1"/>
    <col min="6150" max="6150" width="15.7109375" customWidth="1"/>
    <col min="6151" max="6151" width="14.7109375" customWidth="1"/>
    <col min="6152" max="6153" width="15.28515625" customWidth="1"/>
    <col min="6401" max="6401" width="8.7109375" customWidth="1"/>
    <col min="6402" max="6402" width="29.7109375" customWidth="1"/>
    <col min="6403" max="6403" width="43.5703125" customWidth="1"/>
    <col min="6404" max="6404" width="14.7109375" customWidth="1"/>
    <col min="6405" max="6405" width="15.5703125" customWidth="1"/>
    <col min="6406" max="6406" width="15.7109375" customWidth="1"/>
    <col min="6407" max="6407" width="14.7109375" customWidth="1"/>
    <col min="6408" max="6409" width="15.28515625" customWidth="1"/>
    <col min="6657" max="6657" width="8.7109375" customWidth="1"/>
    <col min="6658" max="6658" width="29.7109375" customWidth="1"/>
    <col min="6659" max="6659" width="43.5703125" customWidth="1"/>
    <col min="6660" max="6660" width="14.7109375" customWidth="1"/>
    <col min="6661" max="6661" width="15.5703125" customWidth="1"/>
    <col min="6662" max="6662" width="15.7109375" customWidth="1"/>
    <col min="6663" max="6663" width="14.7109375" customWidth="1"/>
    <col min="6664" max="6665" width="15.28515625" customWidth="1"/>
    <col min="6913" max="6913" width="8.7109375" customWidth="1"/>
    <col min="6914" max="6914" width="29.7109375" customWidth="1"/>
    <col min="6915" max="6915" width="43.5703125" customWidth="1"/>
    <col min="6916" max="6916" width="14.7109375" customWidth="1"/>
    <col min="6917" max="6917" width="15.5703125" customWidth="1"/>
    <col min="6918" max="6918" width="15.7109375" customWidth="1"/>
    <col min="6919" max="6919" width="14.7109375" customWidth="1"/>
    <col min="6920" max="6921" width="15.28515625" customWidth="1"/>
    <col min="7169" max="7169" width="8.7109375" customWidth="1"/>
    <col min="7170" max="7170" width="29.7109375" customWidth="1"/>
    <col min="7171" max="7171" width="43.5703125" customWidth="1"/>
    <col min="7172" max="7172" width="14.7109375" customWidth="1"/>
    <col min="7173" max="7173" width="15.5703125" customWidth="1"/>
    <col min="7174" max="7174" width="15.7109375" customWidth="1"/>
    <col min="7175" max="7175" width="14.7109375" customWidth="1"/>
    <col min="7176" max="7177" width="15.28515625" customWidth="1"/>
    <col min="7425" max="7425" width="8.7109375" customWidth="1"/>
    <col min="7426" max="7426" width="29.7109375" customWidth="1"/>
    <col min="7427" max="7427" width="43.5703125" customWidth="1"/>
    <col min="7428" max="7428" width="14.7109375" customWidth="1"/>
    <col min="7429" max="7429" width="15.5703125" customWidth="1"/>
    <col min="7430" max="7430" width="15.7109375" customWidth="1"/>
    <col min="7431" max="7431" width="14.7109375" customWidth="1"/>
    <col min="7432" max="7433" width="15.28515625" customWidth="1"/>
    <col min="7681" max="7681" width="8.7109375" customWidth="1"/>
    <col min="7682" max="7682" width="29.7109375" customWidth="1"/>
    <col min="7683" max="7683" width="43.5703125" customWidth="1"/>
    <col min="7684" max="7684" width="14.7109375" customWidth="1"/>
    <col min="7685" max="7685" width="15.5703125" customWidth="1"/>
    <col min="7686" max="7686" width="15.7109375" customWidth="1"/>
    <col min="7687" max="7687" width="14.7109375" customWidth="1"/>
    <col min="7688" max="7689" width="15.28515625" customWidth="1"/>
    <col min="7937" max="7937" width="8.7109375" customWidth="1"/>
    <col min="7938" max="7938" width="29.7109375" customWidth="1"/>
    <col min="7939" max="7939" width="43.5703125" customWidth="1"/>
    <col min="7940" max="7940" width="14.7109375" customWidth="1"/>
    <col min="7941" max="7941" width="15.5703125" customWidth="1"/>
    <col min="7942" max="7942" width="15.7109375" customWidth="1"/>
    <col min="7943" max="7943" width="14.7109375" customWidth="1"/>
    <col min="7944" max="7945" width="15.28515625" customWidth="1"/>
    <col min="8193" max="8193" width="8.7109375" customWidth="1"/>
    <col min="8194" max="8194" width="29.7109375" customWidth="1"/>
    <col min="8195" max="8195" width="43.5703125" customWidth="1"/>
    <col min="8196" max="8196" width="14.7109375" customWidth="1"/>
    <col min="8197" max="8197" width="15.5703125" customWidth="1"/>
    <col min="8198" max="8198" width="15.7109375" customWidth="1"/>
    <col min="8199" max="8199" width="14.7109375" customWidth="1"/>
    <col min="8200" max="8201" width="15.28515625" customWidth="1"/>
    <col min="8449" max="8449" width="8.7109375" customWidth="1"/>
    <col min="8450" max="8450" width="29.7109375" customWidth="1"/>
    <col min="8451" max="8451" width="43.5703125" customWidth="1"/>
    <col min="8452" max="8452" width="14.7109375" customWidth="1"/>
    <col min="8453" max="8453" width="15.5703125" customWidth="1"/>
    <col min="8454" max="8454" width="15.7109375" customWidth="1"/>
    <col min="8455" max="8455" width="14.7109375" customWidth="1"/>
    <col min="8456" max="8457" width="15.28515625" customWidth="1"/>
    <col min="8705" max="8705" width="8.7109375" customWidth="1"/>
    <col min="8706" max="8706" width="29.7109375" customWidth="1"/>
    <col min="8707" max="8707" width="43.5703125" customWidth="1"/>
    <col min="8708" max="8708" width="14.7109375" customWidth="1"/>
    <col min="8709" max="8709" width="15.5703125" customWidth="1"/>
    <col min="8710" max="8710" width="15.7109375" customWidth="1"/>
    <col min="8711" max="8711" width="14.7109375" customWidth="1"/>
    <col min="8712" max="8713" width="15.28515625" customWidth="1"/>
    <col min="8961" max="8961" width="8.7109375" customWidth="1"/>
    <col min="8962" max="8962" width="29.7109375" customWidth="1"/>
    <col min="8963" max="8963" width="43.5703125" customWidth="1"/>
    <col min="8964" max="8964" width="14.7109375" customWidth="1"/>
    <col min="8965" max="8965" width="15.5703125" customWidth="1"/>
    <col min="8966" max="8966" width="15.7109375" customWidth="1"/>
    <col min="8967" max="8967" width="14.7109375" customWidth="1"/>
    <col min="8968" max="8969" width="15.28515625" customWidth="1"/>
    <col min="9217" max="9217" width="8.7109375" customWidth="1"/>
    <col min="9218" max="9218" width="29.7109375" customWidth="1"/>
    <col min="9219" max="9219" width="43.5703125" customWidth="1"/>
    <col min="9220" max="9220" width="14.7109375" customWidth="1"/>
    <col min="9221" max="9221" width="15.5703125" customWidth="1"/>
    <col min="9222" max="9222" width="15.7109375" customWidth="1"/>
    <col min="9223" max="9223" width="14.7109375" customWidth="1"/>
    <col min="9224" max="9225" width="15.28515625" customWidth="1"/>
    <col min="9473" max="9473" width="8.7109375" customWidth="1"/>
    <col min="9474" max="9474" width="29.7109375" customWidth="1"/>
    <col min="9475" max="9475" width="43.5703125" customWidth="1"/>
    <col min="9476" max="9476" width="14.7109375" customWidth="1"/>
    <col min="9477" max="9477" width="15.5703125" customWidth="1"/>
    <col min="9478" max="9478" width="15.7109375" customWidth="1"/>
    <col min="9479" max="9479" width="14.7109375" customWidth="1"/>
    <col min="9480" max="9481" width="15.28515625" customWidth="1"/>
    <col min="9729" max="9729" width="8.7109375" customWidth="1"/>
    <col min="9730" max="9730" width="29.7109375" customWidth="1"/>
    <col min="9731" max="9731" width="43.5703125" customWidth="1"/>
    <col min="9732" max="9732" width="14.7109375" customWidth="1"/>
    <col min="9733" max="9733" width="15.5703125" customWidth="1"/>
    <col min="9734" max="9734" width="15.7109375" customWidth="1"/>
    <col min="9735" max="9735" width="14.7109375" customWidth="1"/>
    <col min="9736" max="9737" width="15.28515625" customWidth="1"/>
    <col min="9985" max="9985" width="8.7109375" customWidth="1"/>
    <col min="9986" max="9986" width="29.7109375" customWidth="1"/>
    <col min="9987" max="9987" width="43.5703125" customWidth="1"/>
    <col min="9988" max="9988" width="14.7109375" customWidth="1"/>
    <col min="9989" max="9989" width="15.5703125" customWidth="1"/>
    <col min="9990" max="9990" width="15.7109375" customWidth="1"/>
    <col min="9991" max="9991" width="14.7109375" customWidth="1"/>
    <col min="9992" max="9993" width="15.28515625" customWidth="1"/>
    <col min="10241" max="10241" width="8.7109375" customWidth="1"/>
    <col min="10242" max="10242" width="29.7109375" customWidth="1"/>
    <col min="10243" max="10243" width="43.5703125" customWidth="1"/>
    <col min="10244" max="10244" width="14.7109375" customWidth="1"/>
    <col min="10245" max="10245" width="15.5703125" customWidth="1"/>
    <col min="10246" max="10246" width="15.7109375" customWidth="1"/>
    <col min="10247" max="10247" width="14.7109375" customWidth="1"/>
    <col min="10248" max="10249" width="15.28515625" customWidth="1"/>
    <col min="10497" max="10497" width="8.7109375" customWidth="1"/>
    <col min="10498" max="10498" width="29.7109375" customWidth="1"/>
    <col min="10499" max="10499" width="43.5703125" customWidth="1"/>
    <col min="10500" max="10500" width="14.7109375" customWidth="1"/>
    <col min="10501" max="10501" width="15.5703125" customWidth="1"/>
    <col min="10502" max="10502" width="15.7109375" customWidth="1"/>
    <col min="10503" max="10503" width="14.7109375" customWidth="1"/>
    <col min="10504" max="10505" width="15.28515625" customWidth="1"/>
    <col min="10753" max="10753" width="8.7109375" customWidth="1"/>
    <col min="10754" max="10754" width="29.7109375" customWidth="1"/>
    <col min="10755" max="10755" width="43.5703125" customWidth="1"/>
    <col min="10756" max="10756" width="14.7109375" customWidth="1"/>
    <col min="10757" max="10757" width="15.5703125" customWidth="1"/>
    <col min="10758" max="10758" width="15.7109375" customWidth="1"/>
    <col min="10759" max="10759" width="14.7109375" customWidth="1"/>
    <col min="10760" max="10761" width="15.28515625" customWidth="1"/>
    <col min="11009" max="11009" width="8.7109375" customWidth="1"/>
    <col min="11010" max="11010" width="29.7109375" customWidth="1"/>
    <col min="11011" max="11011" width="43.5703125" customWidth="1"/>
    <col min="11012" max="11012" width="14.7109375" customWidth="1"/>
    <col min="11013" max="11013" width="15.5703125" customWidth="1"/>
    <col min="11014" max="11014" width="15.7109375" customWidth="1"/>
    <col min="11015" max="11015" width="14.7109375" customWidth="1"/>
    <col min="11016" max="11017" width="15.28515625" customWidth="1"/>
    <col min="11265" max="11265" width="8.7109375" customWidth="1"/>
    <col min="11266" max="11266" width="29.7109375" customWidth="1"/>
    <col min="11267" max="11267" width="43.5703125" customWidth="1"/>
    <col min="11268" max="11268" width="14.7109375" customWidth="1"/>
    <col min="11269" max="11269" width="15.5703125" customWidth="1"/>
    <col min="11270" max="11270" width="15.7109375" customWidth="1"/>
    <col min="11271" max="11271" width="14.7109375" customWidth="1"/>
    <col min="11272" max="11273" width="15.28515625" customWidth="1"/>
    <col min="11521" max="11521" width="8.7109375" customWidth="1"/>
    <col min="11522" max="11522" width="29.7109375" customWidth="1"/>
    <col min="11523" max="11523" width="43.5703125" customWidth="1"/>
    <col min="11524" max="11524" width="14.7109375" customWidth="1"/>
    <col min="11525" max="11525" width="15.5703125" customWidth="1"/>
    <col min="11526" max="11526" width="15.7109375" customWidth="1"/>
    <col min="11527" max="11527" width="14.7109375" customWidth="1"/>
    <col min="11528" max="11529" width="15.28515625" customWidth="1"/>
    <col min="11777" max="11777" width="8.7109375" customWidth="1"/>
    <col min="11778" max="11778" width="29.7109375" customWidth="1"/>
    <col min="11779" max="11779" width="43.5703125" customWidth="1"/>
    <col min="11780" max="11780" width="14.7109375" customWidth="1"/>
    <col min="11781" max="11781" width="15.5703125" customWidth="1"/>
    <col min="11782" max="11782" width="15.7109375" customWidth="1"/>
    <col min="11783" max="11783" width="14.7109375" customWidth="1"/>
    <col min="11784" max="11785" width="15.28515625" customWidth="1"/>
    <col min="12033" max="12033" width="8.7109375" customWidth="1"/>
    <col min="12034" max="12034" width="29.7109375" customWidth="1"/>
    <col min="12035" max="12035" width="43.5703125" customWidth="1"/>
    <col min="12036" max="12036" width="14.7109375" customWidth="1"/>
    <col min="12037" max="12037" width="15.5703125" customWidth="1"/>
    <col min="12038" max="12038" width="15.7109375" customWidth="1"/>
    <col min="12039" max="12039" width="14.7109375" customWidth="1"/>
    <col min="12040" max="12041" width="15.28515625" customWidth="1"/>
    <col min="12289" max="12289" width="8.7109375" customWidth="1"/>
    <col min="12290" max="12290" width="29.7109375" customWidth="1"/>
    <col min="12291" max="12291" width="43.5703125" customWidth="1"/>
    <col min="12292" max="12292" width="14.7109375" customWidth="1"/>
    <col min="12293" max="12293" width="15.5703125" customWidth="1"/>
    <col min="12294" max="12294" width="15.7109375" customWidth="1"/>
    <col min="12295" max="12295" width="14.7109375" customWidth="1"/>
    <col min="12296" max="12297" width="15.28515625" customWidth="1"/>
    <col min="12545" max="12545" width="8.7109375" customWidth="1"/>
    <col min="12546" max="12546" width="29.7109375" customWidth="1"/>
    <col min="12547" max="12547" width="43.5703125" customWidth="1"/>
    <col min="12548" max="12548" width="14.7109375" customWidth="1"/>
    <col min="12549" max="12549" width="15.5703125" customWidth="1"/>
    <col min="12550" max="12550" width="15.7109375" customWidth="1"/>
    <col min="12551" max="12551" width="14.7109375" customWidth="1"/>
    <col min="12552" max="12553" width="15.28515625" customWidth="1"/>
    <col min="12801" max="12801" width="8.7109375" customWidth="1"/>
    <col min="12802" max="12802" width="29.7109375" customWidth="1"/>
    <col min="12803" max="12803" width="43.5703125" customWidth="1"/>
    <col min="12804" max="12804" width="14.7109375" customWidth="1"/>
    <col min="12805" max="12805" width="15.5703125" customWidth="1"/>
    <col min="12806" max="12806" width="15.7109375" customWidth="1"/>
    <col min="12807" max="12807" width="14.7109375" customWidth="1"/>
    <col min="12808" max="12809" width="15.28515625" customWidth="1"/>
    <col min="13057" max="13057" width="8.7109375" customWidth="1"/>
    <col min="13058" max="13058" width="29.7109375" customWidth="1"/>
    <col min="13059" max="13059" width="43.5703125" customWidth="1"/>
    <col min="13060" max="13060" width="14.7109375" customWidth="1"/>
    <col min="13061" max="13061" width="15.5703125" customWidth="1"/>
    <col min="13062" max="13062" width="15.7109375" customWidth="1"/>
    <col min="13063" max="13063" width="14.7109375" customWidth="1"/>
    <col min="13064" max="13065" width="15.28515625" customWidth="1"/>
    <col min="13313" max="13313" width="8.7109375" customWidth="1"/>
    <col min="13314" max="13314" width="29.7109375" customWidth="1"/>
    <col min="13315" max="13315" width="43.5703125" customWidth="1"/>
    <col min="13316" max="13316" width="14.7109375" customWidth="1"/>
    <col min="13317" max="13317" width="15.5703125" customWidth="1"/>
    <col min="13318" max="13318" width="15.7109375" customWidth="1"/>
    <col min="13319" max="13319" width="14.7109375" customWidth="1"/>
    <col min="13320" max="13321" width="15.28515625" customWidth="1"/>
    <col min="13569" max="13569" width="8.7109375" customWidth="1"/>
    <col min="13570" max="13570" width="29.7109375" customWidth="1"/>
    <col min="13571" max="13571" width="43.5703125" customWidth="1"/>
    <col min="13572" max="13572" width="14.7109375" customWidth="1"/>
    <col min="13573" max="13573" width="15.5703125" customWidth="1"/>
    <col min="13574" max="13574" width="15.7109375" customWidth="1"/>
    <col min="13575" max="13575" width="14.7109375" customWidth="1"/>
    <col min="13576" max="13577" width="15.28515625" customWidth="1"/>
    <col min="13825" max="13825" width="8.7109375" customWidth="1"/>
    <col min="13826" max="13826" width="29.7109375" customWidth="1"/>
    <col min="13827" max="13827" width="43.5703125" customWidth="1"/>
    <col min="13828" max="13828" width="14.7109375" customWidth="1"/>
    <col min="13829" max="13829" width="15.5703125" customWidth="1"/>
    <col min="13830" max="13830" width="15.7109375" customWidth="1"/>
    <col min="13831" max="13831" width="14.7109375" customWidth="1"/>
    <col min="13832" max="13833" width="15.28515625" customWidth="1"/>
    <col min="14081" max="14081" width="8.7109375" customWidth="1"/>
    <col min="14082" max="14082" width="29.7109375" customWidth="1"/>
    <col min="14083" max="14083" width="43.5703125" customWidth="1"/>
    <col min="14084" max="14084" width="14.7109375" customWidth="1"/>
    <col min="14085" max="14085" width="15.5703125" customWidth="1"/>
    <col min="14086" max="14086" width="15.7109375" customWidth="1"/>
    <col min="14087" max="14087" width="14.7109375" customWidth="1"/>
    <col min="14088" max="14089" width="15.28515625" customWidth="1"/>
    <col min="14337" max="14337" width="8.7109375" customWidth="1"/>
    <col min="14338" max="14338" width="29.7109375" customWidth="1"/>
    <col min="14339" max="14339" width="43.5703125" customWidth="1"/>
    <col min="14340" max="14340" width="14.7109375" customWidth="1"/>
    <col min="14341" max="14341" width="15.5703125" customWidth="1"/>
    <col min="14342" max="14342" width="15.7109375" customWidth="1"/>
    <col min="14343" max="14343" width="14.7109375" customWidth="1"/>
    <col min="14344" max="14345" width="15.28515625" customWidth="1"/>
    <col min="14593" max="14593" width="8.7109375" customWidth="1"/>
    <col min="14594" max="14594" width="29.7109375" customWidth="1"/>
    <col min="14595" max="14595" width="43.5703125" customWidth="1"/>
    <col min="14596" max="14596" width="14.7109375" customWidth="1"/>
    <col min="14597" max="14597" width="15.5703125" customWidth="1"/>
    <col min="14598" max="14598" width="15.7109375" customWidth="1"/>
    <col min="14599" max="14599" width="14.7109375" customWidth="1"/>
    <col min="14600" max="14601" width="15.28515625" customWidth="1"/>
    <col min="14849" max="14849" width="8.7109375" customWidth="1"/>
    <col min="14850" max="14850" width="29.7109375" customWidth="1"/>
    <col min="14851" max="14851" width="43.5703125" customWidth="1"/>
    <col min="14852" max="14852" width="14.7109375" customWidth="1"/>
    <col min="14853" max="14853" width="15.5703125" customWidth="1"/>
    <col min="14854" max="14854" width="15.7109375" customWidth="1"/>
    <col min="14855" max="14855" width="14.7109375" customWidth="1"/>
    <col min="14856" max="14857" width="15.28515625" customWidth="1"/>
    <col min="15105" max="15105" width="8.7109375" customWidth="1"/>
    <col min="15106" max="15106" width="29.7109375" customWidth="1"/>
    <col min="15107" max="15107" width="43.5703125" customWidth="1"/>
    <col min="15108" max="15108" width="14.7109375" customWidth="1"/>
    <col min="15109" max="15109" width="15.5703125" customWidth="1"/>
    <col min="15110" max="15110" width="15.7109375" customWidth="1"/>
    <col min="15111" max="15111" width="14.7109375" customWidth="1"/>
    <col min="15112" max="15113" width="15.28515625" customWidth="1"/>
    <col min="15361" max="15361" width="8.7109375" customWidth="1"/>
    <col min="15362" max="15362" width="29.7109375" customWidth="1"/>
    <col min="15363" max="15363" width="43.5703125" customWidth="1"/>
    <col min="15364" max="15364" width="14.7109375" customWidth="1"/>
    <col min="15365" max="15365" width="15.5703125" customWidth="1"/>
    <col min="15366" max="15366" width="15.7109375" customWidth="1"/>
    <col min="15367" max="15367" width="14.7109375" customWidth="1"/>
    <col min="15368" max="15369" width="15.28515625" customWidth="1"/>
    <col min="15617" max="15617" width="8.7109375" customWidth="1"/>
    <col min="15618" max="15618" width="29.7109375" customWidth="1"/>
    <col min="15619" max="15619" width="43.5703125" customWidth="1"/>
    <col min="15620" max="15620" width="14.7109375" customWidth="1"/>
    <col min="15621" max="15621" width="15.5703125" customWidth="1"/>
    <col min="15622" max="15622" width="15.7109375" customWidth="1"/>
    <col min="15623" max="15623" width="14.7109375" customWidth="1"/>
    <col min="15624" max="15625" width="15.28515625" customWidth="1"/>
    <col min="15873" max="15873" width="8.7109375" customWidth="1"/>
    <col min="15874" max="15874" width="29.7109375" customWidth="1"/>
    <col min="15875" max="15875" width="43.5703125" customWidth="1"/>
    <col min="15876" max="15876" width="14.7109375" customWidth="1"/>
    <col min="15877" max="15877" width="15.5703125" customWidth="1"/>
    <col min="15878" max="15878" width="15.7109375" customWidth="1"/>
    <col min="15879" max="15879" width="14.7109375" customWidth="1"/>
    <col min="15880" max="15881" width="15.28515625" customWidth="1"/>
    <col min="16129" max="16129" width="8.7109375" customWidth="1"/>
    <col min="16130" max="16130" width="29.7109375" customWidth="1"/>
    <col min="16131" max="16131" width="43.5703125" customWidth="1"/>
    <col min="16132" max="16132" width="14.7109375" customWidth="1"/>
    <col min="16133" max="16133" width="15.5703125" customWidth="1"/>
    <col min="16134" max="16134" width="15.7109375" customWidth="1"/>
    <col min="16135" max="16135" width="14.7109375" customWidth="1"/>
    <col min="16136" max="16137" width="15.285156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>
      <c r="A2" s="4"/>
      <c r="B2" s="5"/>
      <c r="C2" s="6" t="s">
        <v>1</v>
      </c>
      <c r="D2" s="6"/>
      <c r="E2" s="6"/>
      <c r="H2" s="7"/>
    </row>
    <row r="3" spans="1:9">
      <c r="A3" s="8"/>
      <c r="B3" s="8"/>
      <c r="C3" s="8"/>
      <c r="D3" s="8"/>
      <c r="E3" s="9"/>
      <c r="F3" s="9"/>
      <c r="G3" s="9"/>
      <c r="H3" s="2"/>
      <c r="I3" s="3"/>
    </row>
    <row r="4" spans="1:9">
      <c r="A4" s="10" t="s">
        <v>2</v>
      </c>
      <c r="B4" s="10"/>
      <c r="C4" s="10"/>
      <c r="D4" s="10"/>
      <c r="E4" s="11"/>
      <c r="F4" s="11"/>
      <c r="G4" s="11"/>
      <c r="H4" s="12" t="s">
        <v>3</v>
      </c>
      <c r="I4" s="3"/>
    </row>
    <row r="5" spans="1:9">
      <c r="A5" s="13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3" t="s">
        <v>10</v>
      </c>
    </row>
    <row r="6" spans="1:9" s="20" customFormat="1">
      <c r="A6" s="15">
        <v>200</v>
      </c>
      <c r="B6" s="16" t="s">
        <v>11</v>
      </c>
      <c r="C6" s="16" t="s">
        <v>12</v>
      </c>
      <c r="D6" s="17">
        <f>D240</f>
        <v>0</v>
      </c>
      <c r="E6" s="18">
        <f>E7+E14+E19+E32+E41+E214+E249+E263+E219+E237+E271+E201+E228+E197</f>
        <v>31718484.600000001</v>
      </c>
      <c r="F6" s="19">
        <f>F240</f>
        <v>0</v>
      </c>
      <c r="G6" s="18">
        <f>G7+G14+G19+G32+G41+G214+G249+G263+G219+G237+G271+G201+G228+G197</f>
        <v>5787546.4200000009</v>
      </c>
    </row>
    <row r="7" spans="1:9" s="20" customFormat="1">
      <c r="A7" s="15">
        <v>200</v>
      </c>
      <c r="B7" s="16" t="s">
        <v>13</v>
      </c>
      <c r="C7" s="16" t="s">
        <v>14</v>
      </c>
      <c r="D7" s="21"/>
      <c r="E7" s="17">
        <f>E8</f>
        <v>560500</v>
      </c>
      <c r="F7" s="17"/>
      <c r="G7" s="17">
        <f>G8</f>
        <v>281444</v>
      </c>
      <c r="H7" s="22"/>
      <c r="I7" s="22"/>
    </row>
    <row r="8" spans="1:9" s="20" customFormat="1">
      <c r="A8" s="23">
        <v>200</v>
      </c>
      <c r="B8" s="24" t="s">
        <v>15</v>
      </c>
      <c r="C8" s="24" t="s">
        <v>16</v>
      </c>
      <c r="D8" s="21"/>
      <c r="E8" s="25">
        <f>E9+E10</f>
        <v>560500</v>
      </c>
      <c r="F8" s="25"/>
      <c r="G8" s="25">
        <f>G9+G10</f>
        <v>281444</v>
      </c>
      <c r="H8" s="22"/>
      <c r="I8" s="22"/>
    </row>
    <row r="9" spans="1:9" s="20" customFormat="1">
      <c r="A9" s="23">
        <v>200</v>
      </c>
      <c r="B9" s="26" t="s">
        <v>17</v>
      </c>
      <c r="C9" s="26" t="s">
        <v>18</v>
      </c>
      <c r="D9" s="21"/>
      <c r="E9" s="25">
        <v>560500</v>
      </c>
      <c r="F9" s="27"/>
      <c r="G9" s="25">
        <v>281444</v>
      </c>
      <c r="H9" s="22"/>
      <c r="I9" s="22"/>
    </row>
    <row r="10" spans="1:9" s="20" customFormat="1">
      <c r="A10" s="23">
        <v>200</v>
      </c>
      <c r="B10" s="26" t="s">
        <v>19</v>
      </c>
      <c r="C10" s="26" t="s">
        <v>20</v>
      </c>
      <c r="D10" s="21"/>
      <c r="E10" s="17"/>
      <c r="F10" s="28"/>
      <c r="G10" s="17"/>
      <c r="H10" s="22"/>
      <c r="I10" s="22"/>
    </row>
    <row r="11" spans="1:9" s="20" customFormat="1">
      <c r="A11" s="23">
        <v>200</v>
      </c>
      <c r="B11" s="24" t="s">
        <v>21</v>
      </c>
      <c r="C11" s="24" t="s">
        <v>22</v>
      </c>
      <c r="D11" s="21"/>
      <c r="E11" s="17">
        <f>E12+E13</f>
        <v>0</v>
      </c>
      <c r="F11" s="29"/>
      <c r="G11" s="17">
        <f>G12+G13</f>
        <v>0</v>
      </c>
      <c r="H11" s="22"/>
      <c r="I11" s="22"/>
    </row>
    <row r="12" spans="1:9" s="20" customFormat="1">
      <c r="A12" s="23">
        <v>200</v>
      </c>
      <c r="B12" s="26" t="s">
        <v>23</v>
      </c>
      <c r="C12" s="26" t="s">
        <v>18</v>
      </c>
      <c r="D12" s="21"/>
      <c r="E12" s="17"/>
      <c r="F12" s="28"/>
      <c r="G12" s="17"/>
      <c r="H12" s="22"/>
      <c r="I12" s="22"/>
    </row>
    <row r="13" spans="1:9" s="20" customFormat="1">
      <c r="A13" s="23"/>
      <c r="B13" s="26" t="s">
        <v>24</v>
      </c>
      <c r="C13" s="26" t="s">
        <v>25</v>
      </c>
      <c r="D13" s="21"/>
      <c r="E13" s="17"/>
      <c r="F13" s="28"/>
      <c r="G13" s="17"/>
      <c r="H13" s="22"/>
      <c r="I13" s="22"/>
    </row>
    <row r="14" spans="1:9" s="20" customFormat="1">
      <c r="A14" s="15">
        <v>200</v>
      </c>
      <c r="B14" s="16" t="s">
        <v>26</v>
      </c>
      <c r="C14" s="30" t="s">
        <v>27</v>
      </c>
      <c r="D14" s="21"/>
      <c r="E14" s="17">
        <f>E15+E17</f>
        <v>169500</v>
      </c>
      <c r="F14" s="29"/>
      <c r="G14" s="17">
        <f>G15+G17</f>
        <v>88752.08</v>
      </c>
      <c r="H14" s="22"/>
      <c r="I14" s="22"/>
    </row>
    <row r="15" spans="1:9" s="20" customFormat="1">
      <c r="A15" s="23">
        <v>200</v>
      </c>
      <c r="B15" s="24" t="s">
        <v>15</v>
      </c>
      <c r="C15" s="24" t="s">
        <v>16</v>
      </c>
      <c r="D15" s="21"/>
      <c r="E15" s="25">
        <f>E16</f>
        <v>169500</v>
      </c>
      <c r="F15" s="29"/>
      <c r="G15" s="25">
        <f>G16</f>
        <v>88752.08</v>
      </c>
      <c r="H15" s="22"/>
      <c r="I15" s="22"/>
    </row>
    <row r="16" spans="1:9" s="20" customFormat="1">
      <c r="A16" s="23">
        <v>200</v>
      </c>
      <c r="B16" s="26" t="s">
        <v>28</v>
      </c>
      <c r="C16" s="26" t="s">
        <v>29</v>
      </c>
      <c r="D16" s="21"/>
      <c r="E16" s="25">
        <v>169500</v>
      </c>
      <c r="F16" s="28"/>
      <c r="G16" s="25">
        <v>88752.08</v>
      </c>
      <c r="H16" s="22"/>
      <c r="I16" s="22"/>
    </row>
    <row r="17" spans="1:9" s="20" customFormat="1">
      <c r="A17" s="23">
        <v>200</v>
      </c>
      <c r="B17" s="24" t="s">
        <v>21</v>
      </c>
      <c r="C17" s="24" t="s">
        <v>22</v>
      </c>
      <c r="D17" s="21">
        <f>D18</f>
        <v>0</v>
      </c>
      <c r="E17" s="31">
        <f>E18</f>
        <v>0</v>
      </c>
      <c r="F17" s="21">
        <f>F18</f>
        <v>0</v>
      </c>
      <c r="G17" s="31">
        <f>G18</f>
        <v>0</v>
      </c>
      <c r="H17" s="22"/>
      <c r="I17" s="22"/>
    </row>
    <row r="18" spans="1:9" s="20" customFormat="1">
      <c r="A18" s="23">
        <v>200</v>
      </c>
      <c r="B18" s="26" t="s">
        <v>30</v>
      </c>
      <c r="C18" s="26" t="s">
        <v>18</v>
      </c>
      <c r="D18" s="21"/>
      <c r="E18" s="19"/>
      <c r="F18" s="32"/>
      <c r="G18" s="19"/>
      <c r="H18" s="22"/>
      <c r="I18" s="22"/>
    </row>
    <row r="19" spans="1:9" s="20" customFormat="1">
      <c r="A19" s="15">
        <v>200</v>
      </c>
      <c r="B19" s="30" t="s">
        <v>31</v>
      </c>
      <c r="C19" s="30" t="s">
        <v>32</v>
      </c>
      <c r="D19" s="21"/>
      <c r="E19" s="17">
        <f>E20+E24+E27+E30</f>
        <v>1827100</v>
      </c>
      <c r="F19" s="29"/>
      <c r="G19" s="17">
        <f>G20+G24+G27+G30</f>
        <v>831885</v>
      </c>
      <c r="H19" s="22"/>
      <c r="I19" s="22"/>
    </row>
    <row r="20" spans="1:9" s="20" customFormat="1">
      <c r="A20" s="23">
        <v>200</v>
      </c>
      <c r="B20" s="24" t="s">
        <v>33</v>
      </c>
      <c r="C20" s="24" t="s">
        <v>34</v>
      </c>
      <c r="D20" s="21"/>
      <c r="E20" s="17">
        <f>E23</f>
        <v>588900</v>
      </c>
      <c r="F20" s="29"/>
      <c r="G20" s="17">
        <f>G23</f>
        <v>278806</v>
      </c>
      <c r="H20" s="22"/>
      <c r="I20" s="22"/>
    </row>
    <row r="21" spans="1:9">
      <c r="A21" s="15">
        <v>200</v>
      </c>
      <c r="B21" s="26" t="s">
        <v>35</v>
      </c>
      <c r="C21" s="26" t="s">
        <v>36</v>
      </c>
      <c r="D21" s="33"/>
      <c r="E21" s="34"/>
      <c r="F21" s="35"/>
      <c r="G21" s="34"/>
      <c r="H21" s="36"/>
      <c r="I21" s="36"/>
    </row>
    <row r="22" spans="1:9">
      <c r="A22" s="15">
        <v>200</v>
      </c>
      <c r="B22" s="26" t="s">
        <v>37</v>
      </c>
      <c r="C22" s="26" t="s">
        <v>38</v>
      </c>
      <c r="D22" s="33"/>
      <c r="E22" s="34"/>
      <c r="F22" s="35"/>
      <c r="G22" s="34"/>
      <c r="H22" s="36"/>
      <c r="I22" s="36"/>
    </row>
    <row r="23" spans="1:9">
      <c r="A23" s="23">
        <v>200</v>
      </c>
      <c r="B23" s="26" t="s">
        <v>39</v>
      </c>
      <c r="C23" s="26" t="s">
        <v>18</v>
      </c>
      <c r="D23" s="33"/>
      <c r="E23" s="34">
        <v>588900</v>
      </c>
      <c r="F23" s="35"/>
      <c r="G23" s="34">
        <v>278806</v>
      </c>
      <c r="H23" s="36"/>
      <c r="I23" s="36"/>
    </row>
    <row r="24" spans="1:9">
      <c r="A24" s="23">
        <v>200</v>
      </c>
      <c r="B24" s="24" t="s">
        <v>40</v>
      </c>
      <c r="C24" s="24" t="s">
        <v>41</v>
      </c>
      <c r="D24" s="33">
        <f>D25+D26</f>
        <v>0</v>
      </c>
      <c r="E24" s="34">
        <f>E25+E26</f>
        <v>0</v>
      </c>
      <c r="F24" s="37">
        <f>F25+F26</f>
        <v>0</v>
      </c>
      <c r="G24" s="34">
        <f>G25+G26</f>
        <v>0</v>
      </c>
      <c r="H24" s="36"/>
      <c r="I24" s="36"/>
    </row>
    <row r="25" spans="1:9">
      <c r="A25" s="23">
        <v>200</v>
      </c>
      <c r="B25" s="26" t="s">
        <v>42</v>
      </c>
      <c r="C25" s="26" t="s">
        <v>18</v>
      </c>
      <c r="D25" s="33"/>
      <c r="E25" s="34"/>
      <c r="F25" s="35"/>
      <c r="G25" s="34"/>
      <c r="H25" s="36"/>
      <c r="I25" s="36"/>
    </row>
    <row r="26" spans="1:9">
      <c r="A26" s="23"/>
      <c r="B26" s="26" t="s">
        <v>43</v>
      </c>
      <c r="C26" s="26" t="s">
        <v>25</v>
      </c>
      <c r="D26" s="33"/>
      <c r="E26" s="34"/>
      <c r="F26" s="35"/>
      <c r="G26" s="34"/>
      <c r="H26" s="36"/>
      <c r="I26" s="36"/>
    </row>
    <row r="27" spans="1:9">
      <c r="A27" s="23">
        <v>200</v>
      </c>
      <c r="B27" s="24" t="s">
        <v>44</v>
      </c>
      <c r="C27" s="24" t="s">
        <v>45</v>
      </c>
      <c r="D27" s="33"/>
      <c r="E27" s="38">
        <f>E28+E29</f>
        <v>1176600</v>
      </c>
      <c r="F27" s="37"/>
      <c r="G27" s="38">
        <f>G28+G29</f>
        <v>522279</v>
      </c>
      <c r="H27" s="36"/>
      <c r="I27" s="36"/>
    </row>
    <row r="28" spans="1:9">
      <c r="A28" s="23">
        <v>200</v>
      </c>
      <c r="B28" s="26" t="s">
        <v>46</v>
      </c>
      <c r="C28" s="26" t="s">
        <v>18</v>
      </c>
      <c r="D28" s="33"/>
      <c r="E28" s="34">
        <v>1176600</v>
      </c>
      <c r="F28" s="35"/>
      <c r="G28" s="34">
        <v>522279</v>
      </c>
      <c r="H28" s="36"/>
      <c r="I28" s="36"/>
    </row>
    <row r="29" spans="1:9">
      <c r="A29" s="23">
        <v>200</v>
      </c>
      <c r="B29" s="26" t="s">
        <v>47</v>
      </c>
      <c r="C29" s="26" t="s">
        <v>20</v>
      </c>
      <c r="D29" s="33"/>
      <c r="E29" s="34"/>
      <c r="F29" s="35"/>
      <c r="G29" s="35"/>
      <c r="H29" s="36"/>
      <c r="I29" s="36"/>
    </row>
    <row r="30" spans="1:9">
      <c r="A30" s="23">
        <v>200</v>
      </c>
      <c r="B30" s="24" t="s">
        <v>48</v>
      </c>
      <c r="C30" s="24" t="s">
        <v>49</v>
      </c>
      <c r="D30" s="33"/>
      <c r="E30" s="38">
        <f>E31</f>
        <v>61600</v>
      </c>
      <c r="F30" s="37"/>
      <c r="G30" s="38">
        <f>G31</f>
        <v>30800</v>
      </c>
      <c r="H30" s="36"/>
      <c r="I30" s="36"/>
    </row>
    <row r="31" spans="1:9">
      <c r="A31" s="23">
        <v>200</v>
      </c>
      <c r="B31" s="26" t="s">
        <v>50</v>
      </c>
      <c r="C31" s="26" t="s">
        <v>18</v>
      </c>
      <c r="D31" s="33"/>
      <c r="E31" s="34">
        <v>61600</v>
      </c>
      <c r="F31" s="35"/>
      <c r="G31" s="34">
        <v>30800</v>
      </c>
      <c r="H31" s="36"/>
      <c r="I31" s="36"/>
    </row>
    <row r="32" spans="1:9">
      <c r="A32" s="15">
        <v>200</v>
      </c>
      <c r="B32" s="30" t="s">
        <v>51</v>
      </c>
      <c r="C32" s="30" t="s">
        <v>52</v>
      </c>
      <c r="D32" s="39"/>
      <c r="E32" s="38">
        <f>E33+E35+E37+E39</f>
        <v>551800</v>
      </c>
      <c r="F32" s="40"/>
      <c r="G32" s="38">
        <f>G33+G35+G37+G39</f>
        <v>250260.00000000003</v>
      </c>
      <c r="H32" s="36"/>
      <c r="I32" s="36"/>
    </row>
    <row r="33" spans="1:9">
      <c r="A33" s="23">
        <v>200</v>
      </c>
      <c r="B33" s="24" t="s">
        <v>33</v>
      </c>
      <c r="C33" s="24" t="s">
        <v>34</v>
      </c>
      <c r="D33" s="33"/>
      <c r="E33" s="34">
        <f>E34</f>
        <v>177900</v>
      </c>
      <c r="F33" s="37"/>
      <c r="G33" s="34">
        <f>G34</f>
        <v>84199.42</v>
      </c>
      <c r="H33" s="36"/>
      <c r="I33" s="36"/>
    </row>
    <row r="34" spans="1:9">
      <c r="A34" s="23">
        <v>200</v>
      </c>
      <c r="B34" s="26" t="s">
        <v>53</v>
      </c>
      <c r="C34" s="26" t="s">
        <v>29</v>
      </c>
      <c r="D34" s="33"/>
      <c r="E34" s="34">
        <v>177900</v>
      </c>
      <c r="F34" s="35"/>
      <c r="G34" s="34">
        <v>84199.42</v>
      </c>
      <c r="H34" s="36"/>
      <c r="I34" s="36"/>
    </row>
    <row r="35" spans="1:9">
      <c r="A35" s="23">
        <v>200</v>
      </c>
      <c r="B35" s="24" t="s">
        <v>40</v>
      </c>
      <c r="C35" s="24" t="s">
        <v>41</v>
      </c>
      <c r="D35" s="33"/>
      <c r="E35" s="34">
        <f>E36</f>
        <v>0</v>
      </c>
      <c r="F35" s="37"/>
      <c r="G35" s="34">
        <f>G36</f>
        <v>0</v>
      </c>
      <c r="H35" s="36"/>
      <c r="I35" s="36"/>
    </row>
    <row r="36" spans="1:9">
      <c r="A36" s="23">
        <v>200</v>
      </c>
      <c r="B36" s="26" t="s">
        <v>54</v>
      </c>
      <c r="C36" s="26" t="s">
        <v>29</v>
      </c>
      <c r="D36" s="33"/>
      <c r="E36" s="34"/>
      <c r="F36" s="35"/>
      <c r="G36" s="34"/>
      <c r="H36" s="36"/>
      <c r="I36" s="36"/>
    </row>
    <row r="37" spans="1:9">
      <c r="A37" s="23">
        <v>200</v>
      </c>
      <c r="B37" s="24" t="s">
        <v>44</v>
      </c>
      <c r="C37" s="24" t="s">
        <v>45</v>
      </c>
      <c r="D37" s="33"/>
      <c r="E37" s="34">
        <f>E38</f>
        <v>355300</v>
      </c>
      <c r="F37" s="37"/>
      <c r="G37" s="34">
        <f>G38</f>
        <v>156760.67000000001</v>
      </c>
      <c r="H37" s="36"/>
      <c r="I37" s="36"/>
    </row>
    <row r="38" spans="1:9">
      <c r="A38" s="23">
        <v>200</v>
      </c>
      <c r="B38" s="26" t="s">
        <v>55</v>
      </c>
      <c r="C38" s="26" t="s">
        <v>29</v>
      </c>
      <c r="D38" s="33"/>
      <c r="E38" s="34">
        <v>355300</v>
      </c>
      <c r="F38" s="35"/>
      <c r="G38" s="34">
        <v>156760.67000000001</v>
      </c>
      <c r="H38" s="36"/>
      <c r="I38" s="36"/>
    </row>
    <row r="39" spans="1:9">
      <c r="A39" s="23">
        <v>200</v>
      </c>
      <c r="B39" s="24" t="s">
        <v>48</v>
      </c>
      <c r="C39" s="24" t="s">
        <v>49</v>
      </c>
      <c r="D39" s="33"/>
      <c r="E39" s="34">
        <f>E40</f>
        <v>18600</v>
      </c>
      <c r="F39" s="37"/>
      <c r="G39" s="34">
        <f>G40</f>
        <v>9299.91</v>
      </c>
      <c r="H39" s="36"/>
      <c r="I39" s="36"/>
    </row>
    <row r="40" spans="1:9">
      <c r="A40" s="23">
        <v>200</v>
      </c>
      <c r="B40" s="26" t="s">
        <v>56</v>
      </c>
      <c r="C40" s="26" t="s">
        <v>29</v>
      </c>
      <c r="D40" s="33"/>
      <c r="E40" s="41">
        <v>18600</v>
      </c>
      <c r="F40" s="42"/>
      <c r="G40" s="41">
        <v>9299.91</v>
      </c>
      <c r="H40" s="36"/>
      <c r="I40" s="36"/>
    </row>
    <row r="41" spans="1:9">
      <c r="A41" s="15">
        <v>200</v>
      </c>
      <c r="B41" s="30" t="s">
        <v>57</v>
      </c>
      <c r="C41" s="30" t="s">
        <v>58</v>
      </c>
      <c r="D41" s="39"/>
      <c r="E41" s="43">
        <f>E62+E83+E86+E104+E113+E117+E126+E131+E141+E150+E176+E166</f>
        <v>18608578.260000002</v>
      </c>
      <c r="F41" s="43"/>
      <c r="G41" s="43">
        <f>G62+G83+G86+G104+G113+G117+G126+G131+G141+G150+G176+G166</f>
        <v>3352640.9</v>
      </c>
      <c r="H41" s="36"/>
      <c r="I41" s="36"/>
    </row>
    <row r="42" spans="1:9" s="20" customFormat="1">
      <c r="A42" s="15">
        <v>200</v>
      </c>
      <c r="B42" s="16" t="s">
        <v>40</v>
      </c>
      <c r="C42" s="16" t="s">
        <v>41</v>
      </c>
      <c r="D42" s="39"/>
      <c r="E42" s="21">
        <f>E44+E52+E53</f>
        <v>0</v>
      </c>
      <c r="F42" s="21"/>
      <c r="G42" s="21">
        <f>G44+G52+G53</f>
        <v>0</v>
      </c>
      <c r="H42" s="22"/>
      <c r="I42" s="22"/>
    </row>
    <row r="43" spans="1:9">
      <c r="A43" s="23">
        <v>200</v>
      </c>
      <c r="B43" s="26" t="s">
        <v>59</v>
      </c>
      <c r="C43" s="26" t="s">
        <v>36</v>
      </c>
      <c r="D43" s="33"/>
      <c r="E43" s="42"/>
      <c r="F43" s="42"/>
      <c r="G43" s="42"/>
      <c r="H43" s="36"/>
      <c r="I43" s="36"/>
    </row>
    <row r="44" spans="1:9">
      <c r="A44" s="23">
        <v>200</v>
      </c>
      <c r="B44" s="26" t="s">
        <v>60</v>
      </c>
      <c r="C44" s="26" t="s">
        <v>61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36"/>
      <c r="I44" s="36"/>
    </row>
    <row r="45" spans="1:9">
      <c r="A45" s="23">
        <v>200</v>
      </c>
      <c r="B45" s="26" t="s">
        <v>62</v>
      </c>
      <c r="C45" s="26" t="s">
        <v>63</v>
      </c>
      <c r="D45" s="33"/>
      <c r="E45" s="42"/>
      <c r="F45" s="42"/>
      <c r="G45" s="42"/>
      <c r="H45" s="36"/>
      <c r="I45" s="36"/>
    </row>
    <row r="46" spans="1:9">
      <c r="A46" s="23">
        <v>200</v>
      </c>
      <c r="B46" s="26" t="s">
        <v>64</v>
      </c>
      <c r="C46" s="26" t="s">
        <v>65</v>
      </c>
      <c r="D46" s="33"/>
      <c r="E46" s="42"/>
      <c r="F46" s="42"/>
      <c r="G46" s="42"/>
      <c r="H46" s="36"/>
      <c r="I46" s="36"/>
    </row>
    <row r="47" spans="1:9">
      <c r="A47" s="23">
        <v>200</v>
      </c>
      <c r="B47" s="26" t="s">
        <v>66</v>
      </c>
      <c r="C47" s="26" t="s">
        <v>67</v>
      </c>
      <c r="D47" s="33"/>
      <c r="E47" s="42"/>
      <c r="F47" s="42"/>
      <c r="G47" s="42"/>
      <c r="H47" s="36"/>
      <c r="I47" s="36"/>
    </row>
    <row r="48" spans="1:9">
      <c r="A48" s="23">
        <v>200</v>
      </c>
      <c r="B48" s="26" t="s">
        <v>68</v>
      </c>
      <c r="C48" s="26" t="s">
        <v>69</v>
      </c>
      <c r="D48" s="33"/>
      <c r="E48" s="42"/>
      <c r="F48" s="42"/>
      <c r="G48" s="42"/>
      <c r="H48" s="36"/>
      <c r="I48" s="36"/>
    </row>
    <row r="49" spans="1:9">
      <c r="A49" s="23"/>
      <c r="B49" s="26" t="s">
        <v>70</v>
      </c>
      <c r="C49" s="26" t="s">
        <v>71</v>
      </c>
      <c r="D49" s="33"/>
      <c r="E49" s="42"/>
      <c r="F49" s="42"/>
      <c r="G49" s="42"/>
      <c r="H49" s="36"/>
      <c r="I49" s="36"/>
    </row>
    <row r="50" spans="1:9">
      <c r="A50" s="23"/>
      <c r="B50" s="26" t="s">
        <v>72</v>
      </c>
      <c r="C50" s="26" t="s">
        <v>73</v>
      </c>
      <c r="D50" s="33"/>
      <c r="E50" s="42"/>
      <c r="F50" s="42"/>
      <c r="G50" s="42"/>
      <c r="H50" s="36"/>
      <c r="I50" s="36"/>
    </row>
    <row r="51" spans="1:9">
      <c r="A51" s="23"/>
      <c r="B51" s="26" t="s">
        <v>74</v>
      </c>
      <c r="C51" s="26" t="s">
        <v>75</v>
      </c>
      <c r="D51" s="33"/>
      <c r="E51" s="42"/>
      <c r="F51" s="42"/>
      <c r="G51" s="42"/>
      <c r="H51" s="36"/>
      <c r="I51" s="36"/>
    </row>
    <row r="52" spans="1:9">
      <c r="A52" s="23">
        <v>200</v>
      </c>
      <c r="B52" s="26" t="s">
        <v>76</v>
      </c>
      <c r="C52" s="26" t="s">
        <v>77</v>
      </c>
      <c r="D52" s="33"/>
      <c r="E52" s="42"/>
      <c r="F52" s="42"/>
      <c r="G52" s="42"/>
      <c r="H52" s="36"/>
      <c r="I52" s="36"/>
    </row>
    <row r="53" spans="1:9">
      <c r="A53" s="23">
        <v>200</v>
      </c>
      <c r="B53" s="26" t="s">
        <v>78</v>
      </c>
      <c r="C53" s="26" t="s">
        <v>79</v>
      </c>
      <c r="D53" s="33"/>
      <c r="E53" s="33">
        <f>E54+E55</f>
        <v>0</v>
      </c>
      <c r="F53" s="33"/>
      <c r="G53" s="33">
        <f>G54+G55</f>
        <v>0</v>
      </c>
      <c r="H53" s="36"/>
      <c r="I53" s="36"/>
    </row>
    <row r="54" spans="1:9">
      <c r="A54" s="23">
        <v>200</v>
      </c>
      <c r="B54" s="26" t="s">
        <v>80</v>
      </c>
      <c r="C54" s="26" t="s">
        <v>81</v>
      </c>
      <c r="D54" s="33"/>
      <c r="E54" s="42"/>
      <c r="F54" s="42"/>
      <c r="G54" s="42"/>
      <c r="H54" s="36"/>
      <c r="I54" s="36"/>
    </row>
    <row r="55" spans="1:9">
      <c r="A55" s="23">
        <v>200</v>
      </c>
      <c r="B55" s="26" t="s">
        <v>82</v>
      </c>
      <c r="C55" s="26" t="s">
        <v>83</v>
      </c>
      <c r="D55" s="33"/>
      <c r="E55" s="33">
        <f>E56+E57+E58+E59+E60+E61</f>
        <v>0</v>
      </c>
      <c r="F55" s="33"/>
      <c r="G55" s="33">
        <f>G56+G57+G58+G59+G60+G61</f>
        <v>0</v>
      </c>
      <c r="H55" s="36"/>
      <c r="I55" s="36"/>
    </row>
    <row r="56" spans="1:9">
      <c r="A56" s="23"/>
      <c r="B56" s="26" t="s">
        <v>84</v>
      </c>
      <c r="C56" s="26" t="s">
        <v>85</v>
      </c>
      <c r="D56" s="33"/>
      <c r="E56" s="42"/>
      <c r="F56" s="42"/>
      <c r="G56" s="42"/>
      <c r="H56" s="36"/>
      <c r="I56" s="36"/>
    </row>
    <row r="57" spans="1:9">
      <c r="A57" s="23"/>
      <c r="B57" s="26" t="s">
        <v>86</v>
      </c>
      <c r="C57" s="26" t="s">
        <v>87</v>
      </c>
      <c r="D57" s="33"/>
      <c r="E57" s="42"/>
      <c r="F57" s="42"/>
      <c r="G57" s="42"/>
      <c r="H57" s="36"/>
      <c r="I57" s="36"/>
    </row>
    <row r="58" spans="1:9">
      <c r="A58" s="23"/>
      <c r="B58" s="26" t="s">
        <v>88</v>
      </c>
      <c r="C58" s="26" t="s">
        <v>89</v>
      </c>
      <c r="D58" s="33"/>
      <c r="E58" s="42"/>
      <c r="F58" s="42"/>
      <c r="G58" s="42"/>
      <c r="H58" s="36"/>
      <c r="I58" s="36"/>
    </row>
    <row r="59" spans="1:9">
      <c r="A59" s="23"/>
      <c r="B59" s="26" t="s">
        <v>90</v>
      </c>
      <c r="C59" s="26" t="s">
        <v>91</v>
      </c>
      <c r="D59" s="33"/>
      <c r="E59" s="42"/>
      <c r="F59" s="42"/>
      <c r="G59" s="42"/>
      <c r="H59" s="36"/>
      <c r="I59" s="36"/>
    </row>
    <row r="60" spans="1:9">
      <c r="A60" s="23"/>
      <c r="B60" s="26" t="s">
        <v>92</v>
      </c>
      <c r="C60" s="26" t="s">
        <v>93</v>
      </c>
      <c r="D60" s="33"/>
      <c r="E60" s="42"/>
      <c r="F60" s="42"/>
      <c r="G60" s="42"/>
      <c r="H60" s="36"/>
      <c r="I60" s="36"/>
    </row>
    <row r="61" spans="1:9">
      <c r="A61" s="23"/>
      <c r="B61" s="26" t="s">
        <v>94</v>
      </c>
      <c r="C61" s="26" t="s">
        <v>95</v>
      </c>
      <c r="D61" s="33"/>
      <c r="E61" s="42"/>
      <c r="F61" s="42"/>
      <c r="G61" s="42"/>
      <c r="H61" s="36"/>
      <c r="I61" s="36"/>
    </row>
    <row r="62" spans="1:9" s="20" customFormat="1">
      <c r="A62" s="15">
        <v>200</v>
      </c>
      <c r="B62" s="16" t="s">
        <v>44</v>
      </c>
      <c r="C62" s="16" t="s">
        <v>45</v>
      </c>
      <c r="D62" s="21"/>
      <c r="E62" s="19">
        <f>E64+E74</f>
        <v>1614200</v>
      </c>
      <c r="F62" s="19"/>
      <c r="G62" s="19">
        <f>G64+G74</f>
        <v>697686.83000000007</v>
      </c>
      <c r="H62" s="22"/>
      <c r="I62" s="22"/>
    </row>
    <row r="63" spans="1:9">
      <c r="A63" s="23">
        <v>200</v>
      </c>
      <c r="B63" s="26" t="s">
        <v>96</v>
      </c>
      <c r="C63" s="26" t="s">
        <v>36</v>
      </c>
      <c r="D63" s="33"/>
      <c r="E63" s="41"/>
      <c r="F63" s="42"/>
      <c r="G63" s="41"/>
      <c r="H63" s="36"/>
      <c r="I63" s="36"/>
    </row>
    <row r="64" spans="1:9">
      <c r="A64" s="23">
        <v>200</v>
      </c>
      <c r="B64" s="24" t="s">
        <v>97</v>
      </c>
      <c r="C64" s="24" t="s">
        <v>61</v>
      </c>
      <c r="D64" s="44"/>
      <c r="E64" s="45">
        <f>E65+E66+E67+E68+E69+E70+E71+E72+E73</f>
        <v>1303400</v>
      </c>
      <c r="F64" s="46"/>
      <c r="G64" s="47">
        <f>G65+G66+G67+G68+G69+G70+G71+G72+G73</f>
        <v>578740.42000000004</v>
      </c>
      <c r="H64" s="36"/>
      <c r="I64" s="36"/>
    </row>
    <row r="65" spans="1:9">
      <c r="A65" s="23">
        <v>200</v>
      </c>
      <c r="B65" s="26" t="s">
        <v>98</v>
      </c>
      <c r="C65" s="26" t="s">
        <v>63</v>
      </c>
      <c r="D65" s="33"/>
      <c r="E65" s="41">
        <v>218000</v>
      </c>
      <c r="F65" s="42"/>
      <c r="G65" s="41">
        <v>140308.99</v>
      </c>
      <c r="H65" s="36"/>
      <c r="I65" s="36"/>
    </row>
    <row r="66" spans="1:9">
      <c r="A66" s="23">
        <v>200</v>
      </c>
      <c r="B66" s="26" t="s">
        <v>99</v>
      </c>
      <c r="C66" s="26" t="s">
        <v>100</v>
      </c>
      <c r="D66" s="33"/>
      <c r="E66" s="41">
        <v>116000</v>
      </c>
      <c r="F66" s="42"/>
      <c r="G66" s="41">
        <v>46616.4</v>
      </c>
      <c r="H66" s="36"/>
      <c r="I66" s="36"/>
    </row>
    <row r="67" spans="1:9">
      <c r="A67" s="23">
        <v>200</v>
      </c>
      <c r="B67" s="26" t="s">
        <v>101</v>
      </c>
      <c r="C67" s="26" t="s">
        <v>65</v>
      </c>
      <c r="D67" s="33"/>
      <c r="E67" s="41">
        <v>59400</v>
      </c>
      <c r="F67" s="42"/>
      <c r="G67" s="41">
        <v>34190.5</v>
      </c>
      <c r="H67" s="36"/>
      <c r="I67" s="36"/>
    </row>
    <row r="68" spans="1:9">
      <c r="A68" s="23">
        <v>200</v>
      </c>
      <c r="B68" s="26" t="s">
        <v>102</v>
      </c>
      <c r="C68" s="26" t="s">
        <v>103</v>
      </c>
      <c r="D68" s="33"/>
      <c r="E68" s="41"/>
      <c r="F68" s="42"/>
      <c r="G68" s="41"/>
      <c r="H68" s="36"/>
      <c r="I68" s="36"/>
    </row>
    <row r="69" spans="1:9">
      <c r="A69" s="23">
        <v>200</v>
      </c>
      <c r="B69" s="26" t="s">
        <v>104</v>
      </c>
      <c r="C69" s="26" t="s">
        <v>67</v>
      </c>
      <c r="D69" s="33"/>
      <c r="E69" s="41">
        <v>410000</v>
      </c>
      <c r="F69" s="42"/>
      <c r="G69" s="41">
        <v>53886</v>
      </c>
      <c r="H69" s="36"/>
      <c r="I69" s="36"/>
    </row>
    <row r="70" spans="1:9">
      <c r="A70" s="23">
        <v>200</v>
      </c>
      <c r="B70" s="26" t="s">
        <v>105</v>
      </c>
      <c r="C70" s="26" t="s">
        <v>69</v>
      </c>
      <c r="D70" s="33"/>
      <c r="E70" s="41">
        <v>494000</v>
      </c>
      <c r="F70" s="42"/>
      <c r="G70" s="41">
        <v>298462.71000000002</v>
      </c>
      <c r="H70" s="36"/>
      <c r="I70" s="36"/>
    </row>
    <row r="71" spans="1:9">
      <c r="A71" s="23">
        <v>200</v>
      </c>
      <c r="B71" s="26" t="s">
        <v>106</v>
      </c>
      <c r="C71" s="26" t="s">
        <v>71</v>
      </c>
      <c r="D71" s="33"/>
      <c r="E71" s="41">
        <v>6000</v>
      </c>
      <c r="F71" s="42"/>
      <c r="G71" s="41">
        <v>5275.82</v>
      </c>
      <c r="H71" s="36"/>
      <c r="I71" s="36"/>
    </row>
    <row r="72" spans="1:9">
      <c r="A72" s="23">
        <v>200</v>
      </c>
      <c r="B72" s="26" t="s">
        <v>107</v>
      </c>
      <c r="C72" s="26" t="s">
        <v>73</v>
      </c>
      <c r="D72" s="33"/>
      <c r="E72" s="41"/>
      <c r="F72" s="42"/>
      <c r="G72" s="41"/>
      <c r="H72" s="36"/>
      <c r="I72" s="36"/>
    </row>
    <row r="73" spans="1:9">
      <c r="A73" s="23">
        <v>200</v>
      </c>
      <c r="B73" s="26" t="s">
        <v>108</v>
      </c>
      <c r="C73" s="26" t="s">
        <v>75</v>
      </c>
      <c r="D73" s="33"/>
      <c r="E73" s="34"/>
      <c r="F73" s="35"/>
      <c r="G73" s="34"/>
      <c r="H73" s="36"/>
      <c r="I73" s="36"/>
    </row>
    <row r="74" spans="1:9">
      <c r="A74" s="23">
        <v>200</v>
      </c>
      <c r="B74" s="24" t="s">
        <v>109</v>
      </c>
      <c r="C74" s="24" t="s">
        <v>79</v>
      </c>
      <c r="D74" s="44"/>
      <c r="E74" s="25">
        <f>E75+E76</f>
        <v>310800</v>
      </c>
      <c r="F74" s="48"/>
      <c r="G74" s="25">
        <f>G75+G76</f>
        <v>118946.41</v>
      </c>
      <c r="H74" s="36"/>
      <c r="I74" s="36"/>
    </row>
    <row r="75" spans="1:9">
      <c r="A75" s="23">
        <v>200</v>
      </c>
      <c r="B75" s="24" t="s">
        <v>110</v>
      </c>
      <c r="C75" s="24" t="s">
        <v>81</v>
      </c>
      <c r="D75" s="44"/>
      <c r="E75" s="47">
        <v>90000</v>
      </c>
      <c r="F75" s="49"/>
      <c r="G75" s="47"/>
      <c r="H75" s="36"/>
      <c r="I75" s="36"/>
    </row>
    <row r="76" spans="1:9">
      <c r="A76" s="23">
        <v>200</v>
      </c>
      <c r="B76" s="24" t="s">
        <v>111</v>
      </c>
      <c r="C76" s="24" t="s">
        <v>83</v>
      </c>
      <c r="D76" s="44"/>
      <c r="E76" s="45">
        <f>E78+E79+E80+E81+E82</f>
        <v>220800</v>
      </c>
      <c r="F76" s="44"/>
      <c r="G76" s="45">
        <f>G78+G79+G80+G81+G82</f>
        <v>118946.41</v>
      </c>
      <c r="H76" s="36"/>
      <c r="I76" s="36"/>
    </row>
    <row r="77" spans="1:9">
      <c r="A77" s="23">
        <v>200</v>
      </c>
      <c r="B77" s="26" t="s">
        <v>112</v>
      </c>
      <c r="C77" s="26" t="s">
        <v>85</v>
      </c>
      <c r="D77" s="33"/>
      <c r="E77" s="41"/>
      <c r="F77" s="42"/>
      <c r="G77" s="41"/>
      <c r="H77" s="36"/>
      <c r="I77" s="36"/>
    </row>
    <row r="78" spans="1:9">
      <c r="A78" s="23">
        <v>200</v>
      </c>
      <c r="B78" s="26" t="s">
        <v>113</v>
      </c>
      <c r="C78" s="26" t="s">
        <v>87</v>
      </c>
      <c r="D78" s="33"/>
      <c r="E78" s="41">
        <v>110400</v>
      </c>
      <c r="F78" s="42"/>
      <c r="G78" s="41">
        <v>85033.01</v>
      </c>
      <c r="H78" s="36"/>
      <c r="I78" s="36"/>
    </row>
    <row r="79" spans="1:9">
      <c r="A79" s="23">
        <v>200</v>
      </c>
      <c r="B79" s="26" t="s">
        <v>114</v>
      </c>
      <c r="C79" s="26" t="s">
        <v>89</v>
      </c>
      <c r="D79" s="33"/>
      <c r="E79" s="41"/>
      <c r="F79" s="42"/>
      <c r="G79" s="41"/>
      <c r="H79" s="36"/>
      <c r="I79" s="36"/>
    </row>
    <row r="80" spans="1:9">
      <c r="A80" s="23">
        <v>200</v>
      </c>
      <c r="B80" s="26" t="s">
        <v>115</v>
      </c>
      <c r="C80" s="26" t="s">
        <v>91</v>
      </c>
      <c r="D80" s="33"/>
      <c r="E80" s="41"/>
      <c r="F80" s="42"/>
      <c r="G80" s="41"/>
      <c r="H80" s="36"/>
      <c r="I80" s="36"/>
    </row>
    <row r="81" spans="1:9">
      <c r="A81" s="23">
        <v>200</v>
      </c>
      <c r="B81" s="26" t="s">
        <v>116</v>
      </c>
      <c r="C81" s="26" t="s">
        <v>93</v>
      </c>
      <c r="D81" s="33"/>
      <c r="E81" s="41">
        <v>110400</v>
      </c>
      <c r="F81" s="42"/>
      <c r="G81" s="41">
        <v>33913.4</v>
      </c>
      <c r="H81" s="36"/>
      <c r="I81" s="36"/>
    </row>
    <row r="82" spans="1:9">
      <c r="A82" s="23">
        <v>200</v>
      </c>
      <c r="B82" s="26" t="s">
        <v>117</v>
      </c>
      <c r="C82" s="26" t="s">
        <v>95</v>
      </c>
      <c r="D82" s="33"/>
      <c r="E82" s="41"/>
      <c r="F82" s="42"/>
      <c r="G82" s="42"/>
      <c r="H82" s="36"/>
      <c r="I82" s="36"/>
    </row>
    <row r="83" spans="1:9">
      <c r="A83" s="50">
        <v>200</v>
      </c>
      <c r="B83" s="30" t="s">
        <v>118</v>
      </c>
      <c r="C83" s="30" t="s">
        <v>22</v>
      </c>
      <c r="D83" s="33"/>
      <c r="E83" s="51">
        <f>E84</f>
        <v>0</v>
      </c>
      <c r="F83" s="42"/>
      <c r="G83" s="51">
        <f>G84</f>
        <v>0</v>
      </c>
      <c r="H83" s="36"/>
      <c r="I83" s="36"/>
    </row>
    <row r="84" spans="1:9">
      <c r="A84" s="23">
        <v>200</v>
      </c>
      <c r="B84" s="26" t="s">
        <v>119</v>
      </c>
      <c r="C84" s="24" t="s">
        <v>61</v>
      </c>
      <c r="D84" s="33"/>
      <c r="E84" s="47">
        <f>E85</f>
        <v>0</v>
      </c>
      <c r="F84" s="49"/>
      <c r="G84" s="47">
        <f>G85</f>
        <v>0</v>
      </c>
      <c r="H84" s="36"/>
      <c r="I84" s="36"/>
    </row>
    <row r="85" spans="1:9">
      <c r="A85" s="23">
        <v>200</v>
      </c>
      <c r="B85" s="26" t="s">
        <v>120</v>
      </c>
      <c r="C85" s="26" t="s">
        <v>69</v>
      </c>
      <c r="D85" s="33"/>
      <c r="E85" s="41"/>
      <c r="F85" s="42"/>
      <c r="G85" s="41"/>
      <c r="H85" s="36"/>
      <c r="I85" s="36"/>
    </row>
    <row r="86" spans="1:9" s="20" customFormat="1">
      <c r="A86" s="15">
        <v>200</v>
      </c>
      <c r="B86" s="16" t="s">
        <v>48</v>
      </c>
      <c r="C86" s="16" t="s">
        <v>49</v>
      </c>
      <c r="D86" s="21"/>
      <c r="E86" s="18">
        <f>E88+E95</f>
        <v>10400</v>
      </c>
      <c r="F86" s="21"/>
      <c r="G86" s="18">
        <f>G88+G95</f>
        <v>5100</v>
      </c>
      <c r="H86" s="22"/>
      <c r="I86" s="22"/>
    </row>
    <row r="87" spans="1:9">
      <c r="A87" s="23">
        <v>200</v>
      </c>
      <c r="B87" s="26" t="s">
        <v>121</v>
      </c>
      <c r="C87" s="26" t="s">
        <v>36</v>
      </c>
      <c r="D87" s="33"/>
      <c r="E87" s="41"/>
      <c r="F87" s="42"/>
      <c r="G87" s="41"/>
      <c r="H87" s="36"/>
      <c r="I87" s="36"/>
    </row>
    <row r="88" spans="1:9">
      <c r="A88" s="23">
        <v>200</v>
      </c>
      <c r="B88" s="26" t="s">
        <v>122</v>
      </c>
      <c r="C88" s="26" t="s">
        <v>61</v>
      </c>
      <c r="D88" s="33"/>
      <c r="E88" s="52">
        <f>E89+E90+E91+E92+E93+E94</f>
        <v>0</v>
      </c>
      <c r="F88" s="33"/>
      <c r="G88" s="52">
        <f>G89+G90+G91+G92+G93+G94</f>
        <v>0</v>
      </c>
      <c r="H88" s="36"/>
      <c r="I88" s="36"/>
    </row>
    <row r="89" spans="1:9">
      <c r="A89" s="23">
        <v>200</v>
      </c>
      <c r="B89" s="26" t="s">
        <v>123</v>
      </c>
      <c r="C89" s="26" t="s">
        <v>63</v>
      </c>
      <c r="D89" s="33"/>
      <c r="E89" s="41"/>
      <c r="F89" s="42"/>
      <c r="G89" s="41"/>
      <c r="H89" s="36"/>
      <c r="I89" s="36"/>
    </row>
    <row r="90" spans="1:9">
      <c r="A90" s="23">
        <v>200</v>
      </c>
      <c r="B90" s="26" t="s">
        <v>124</v>
      </c>
      <c r="C90" s="26" t="s">
        <v>100</v>
      </c>
      <c r="D90" s="33"/>
      <c r="E90" s="42"/>
      <c r="F90" s="42"/>
      <c r="G90" s="41"/>
      <c r="H90" s="36"/>
      <c r="I90" s="36"/>
    </row>
    <row r="91" spans="1:9">
      <c r="A91" s="23">
        <v>200</v>
      </c>
      <c r="B91" s="26" t="s">
        <v>125</v>
      </c>
      <c r="C91" s="26" t="s">
        <v>65</v>
      </c>
      <c r="D91" s="33"/>
      <c r="E91" s="42"/>
      <c r="F91" s="42"/>
      <c r="G91" s="41"/>
      <c r="H91" s="36"/>
      <c r="I91" s="36"/>
    </row>
    <row r="92" spans="1:9">
      <c r="A92" s="23">
        <v>200</v>
      </c>
      <c r="B92" s="26" t="s">
        <v>126</v>
      </c>
      <c r="C92" s="26" t="s">
        <v>103</v>
      </c>
      <c r="D92" s="33"/>
      <c r="E92" s="42"/>
      <c r="F92" s="42"/>
      <c r="G92" s="41"/>
      <c r="H92" s="36"/>
      <c r="I92" s="36"/>
    </row>
    <row r="93" spans="1:9">
      <c r="A93" s="23">
        <v>200</v>
      </c>
      <c r="B93" s="26" t="s">
        <v>127</v>
      </c>
      <c r="C93" s="26" t="s">
        <v>67</v>
      </c>
      <c r="D93" s="33"/>
      <c r="E93" s="41"/>
      <c r="F93" s="42"/>
      <c r="G93" s="41"/>
      <c r="H93" s="36"/>
      <c r="I93" s="36"/>
    </row>
    <row r="94" spans="1:9">
      <c r="A94" s="23">
        <v>200</v>
      </c>
      <c r="B94" s="26" t="s">
        <v>128</v>
      </c>
      <c r="C94" s="26" t="s">
        <v>69</v>
      </c>
      <c r="D94" s="33"/>
      <c r="E94" s="41"/>
      <c r="F94" s="42"/>
      <c r="G94" s="41"/>
      <c r="H94" s="36"/>
      <c r="I94" s="36"/>
    </row>
    <row r="95" spans="1:9">
      <c r="A95" s="23">
        <v>200</v>
      </c>
      <c r="B95" s="26" t="s">
        <v>129</v>
      </c>
      <c r="C95" s="26" t="s">
        <v>79</v>
      </c>
      <c r="D95" s="33"/>
      <c r="E95" s="52">
        <f>E96+E97</f>
        <v>10400</v>
      </c>
      <c r="F95" s="33"/>
      <c r="G95" s="52">
        <f>G96+G97</f>
        <v>5100</v>
      </c>
      <c r="H95" s="36"/>
      <c r="I95" s="36"/>
    </row>
    <row r="96" spans="1:9">
      <c r="A96" s="23">
        <v>200</v>
      </c>
      <c r="B96" s="26" t="s">
        <v>130</v>
      </c>
      <c r="C96" s="26" t="s">
        <v>81</v>
      </c>
      <c r="D96" s="33"/>
      <c r="E96" s="41"/>
      <c r="F96" s="42"/>
      <c r="G96" s="41"/>
      <c r="H96" s="36"/>
      <c r="I96" s="36"/>
    </row>
    <row r="97" spans="1:9">
      <c r="A97" s="23">
        <v>200</v>
      </c>
      <c r="B97" s="26" t="s">
        <v>131</v>
      </c>
      <c r="C97" s="26" t="s">
        <v>83</v>
      </c>
      <c r="D97" s="33"/>
      <c r="E97" s="52">
        <v>10400</v>
      </c>
      <c r="F97" s="33"/>
      <c r="G97" s="52">
        <f>G98+G99+G100+G101+G102+G103</f>
        <v>5100</v>
      </c>
      <c r="H97" s="36"/>
      <c r="I97" s="36"/>
    </row>
    <row r="98" spans="1:9">
      <c r="A98" s="23">
        <v>200</v>
      </c>
      <c r="B98" s="26" t="s">
        <v>132</v>
      </c>
      <c r="C98" s="26" t="s">
        <v>85</v>
      </c>
      <c r="D98" s="33"/>
      <c r="E98" s="41"/>
      <c r="F98" s="42"/>
      <c r="G98" s="41"/>
      <c r="H98" s="36"/>
      <c r="I98" s="36"/>
    </row>
    <row r="99" spans="1:9">
      <c r="A99" s="23">
        <v>200</v>
      </c>
      <c r="B99" s="26" t="s">
        <v>133</v>
      </c>
      <c r="C99" s="26" t="s">
        <v>87</v>
      </c>
      <c r="D99" s="33"/>
      <c r="E99" s="42"/>
      <c r="F99" s="42"/>
      <c r="G99" s="42"/>
      <c r="H99" s="36"/>
      <c r="I99" s="36"/>
    </row>
    <row r="100" spans="1:9">
      <c r="A100" s="23">
        <v>200</v>
      </c>
      <c r="B100" s="26" t="s">
        <v>134</v>
      </c>
      <c r="C100" s="26" t="s">
        <v>89</v>
      </c>
      <c r="D100" s="33"/>
      <c r="E100" s="42"/>
      <c r="F100" s="42"/>
      <c r="G100" s="42"/>
      <c r="H100" s="36"/>
      <c r="I100" s="36"/>
    </row>
    <row r="101" spans="1:9">
      <c r="A101" s="23">
        <v>200</v>
      </c>
      <c r="B101" s="26" t="s">
        <v>135</v>
      </c>
      <c r="C101" s="26" t="s">
        <v>91</v>
      </c>
      <c r="D101" s="33"/>
      <c r="E101" s="42"/>
      <c r="F101" s="42"/>
      <c r="G101" s="42"/>
      <c r="H101" s="36"/>
      <c r="I101" s="36"/>
    </row>
    <row r="102" spans="1:9">
      <c r="A102" s="23">
        <v>200</v>
      </c>
      <c r="B102" s="26" t="s">
        <v>136</v>
      </c>
      <c r="C102" s="26" t="s">
        <v>93</v>
      </c>
      <c r="D102" s="33"/>
      <c r="E102" s="41">
        <v>10400</v>
      </c>
      <c r="F102" s="42"/>
      <c r="G102" s="41">
        <v>5100</v>
      </c>
      <c r="H102" s="36"/>
      <c r="I102" s="36"/>
    </row>
    <row r="103" spans="1:9">
      <c r="A103" s="23">
        <v>200</v>
      </c>
      <c r="B103" s="26" t="s">
        <v>137</v>
      </c>
      <c r="C103" s="26" t="s">
        <v>95</v>
      </c>
      <c r="D103" s="33"/>
      <c r="E103" s="42"/>
      <c r="F103" s="42"/>
      <c r="G103" s="42"/>
      <c r="H103" s="36"/>
      <c r="I103" s="36"/>
    </row>
    <row r="104" spans="1:9" s="20" customFormat="1">
      <c r="A104" s="15">
        <v>200</v>
      </c>
      <c r="B104" s="16" t="s">
        <v>138</v>
      </c>
      <c r="C104" s="53" t="s">
        <v>139</v>
      </c>
      <c r="D104" s="21"/>
      <c r="E104" s="18">
        <f>E106+E109</f>
        <v>220000</v>
      </c>
      <c r="F104" s="21"/>
      <c r="G104" s="18">
        <f>G106+G109</f>
        <v>200455</v>
      </c>
      <c r="H104" s="22"/>
      <c r="I104" s="22"/>
    </row>
    <row r="105" spans="1:9">
      <c r="A105" s="23">
        <v>200</v>
      </c>
      <c r="B105" s="26" t="s">
        <v>140</v>
      </c>
      <c r="C105" s="26" t="s">
        <v>36</v>
      </c>
      <c r="D105" s="33"/>
      <c r="E105" s="41"/>
      <c r="F105" s="42"/>
      <c r="G105" s="41"/>
      <c r="H105" s="36"/>
      <c r="I105" s="36"/>
    </row>
    <row r="106" spans="1:9">
      <c r="A106" s="23">
        <v>200</v>
      </c>
      <c r="B106" s="26" t="s">
        <v>141</v>
      </c>
      <c r="C106" s="26" t="s">
        <v>61</v>
      </c>
      <c r="D106" s="33"/>
      <c r="E106" s="52">
        <f>E107+E108</f>
        <v>220000</v>
      </c>
      <c r="F106" s="33"/>
      <c r="G106" s="52">
        <f>G107+G108</f>
        <v>200455</v>
      </c>
      <c r="H106" s="36"/>
      <c r="I106" s="36"/>
    </row>
    <row r="107" spans="1:9">
      <c r="A107" s="23">
        <v>200</v>
      </c>
      <c r="B107" s="26" t="s">
        <v>142</v>
      </c>
      <c r="C107" s="26" t="s">
        <v>67</v>
      </c>
      <c r="D107" s="33"/>
      <c r="E107" s="41">
        <v>220000</v>
      </c>
      <c r="F107" s="42"/>
      <c r="G107" s="41">
        <v>200455</v>
      </c>
      <c r="H107" s="36"/>
      <c r="I107" s="36"/>
    </row>
    <row r="108" spans="1:9">
      <c r="A108" s="23">
        <v>200</v>
      </c>
      <c r="B108" s="26" t="s">
        <v>143</v>
      </c>
      <c r="C108" s="26" t="s">
        <v>69</v>
      </c>
      <c r="D108" s="33"/>
      <c r="E108" s="41"/>
      <c r="F108" s="42"/>
      <c r="G108" s="41"/>
      <c r="H108" s="36"/>
      <c r="I108" s="36"/>
    </row>
    <row r="109" spans="1:9">
      <c r="A109" s="23">
        <v>200</v>
      </c>
      <c r="B109" s="26" t="s">
        <v>144</v>
      </c>
      <c r="C109" s="26" t="s">
        <v>79</v>
      </c>
      <c r="D109" s="33"/>
      <c r="E109" s="41">
        <f>E110</f>
        <v>0</v>
      </c>
      <c r="F109" s="33"/>
      <c r="G109" s="41">
        <f>G110</f>
        <v>0</v>
      </c>
      <c r="H109" s="36"/>
      <c r="I109" s="36"/>
    </row>
    <row r="110" spans="1:9">
      <c r="A110" s="23">
        <v>200</v>
      </c>
      <c r="B110" s="26" t="s">
        <v>145</v>
      </c>
      <c r="C110" s="26" t="s">
        <v>83</v>
      </c>
      <c r="D110" s="33"/>
      <c r="E110" s="41">
        <f>E111+E112</f>
        <v>0</v>
      </c>
      <c r="F110" s="42"/>
      <c r="G110" s="41">
        <f>G111+G112</f>
        <v>0</v>
      </c>
      <c r="H110" s="36"/>
      <c r="I110" s="36"/>
    </row>
    <row r="111" spans="1:9">
      <c r="A111" s="23">
        <v>200</v>
      </c>
      <c r="B111" s="26" t="s">
        <v>146</v>
      </c>
      <c r="C111" s="26" t="s">
        <v>87</v>
      </c>
      <c r="D111" s="33"/>
      <c r="E111" s="41"/>
      <c r="F111" s="42"/>
      <c r="G111" s="42"/>
      <c r="H111" s="36"/>
      <c r="I111" s="36"/>
    </row>
    <row r="112" spans="1:9">
      <c r="A112" s="23">
        <v>200</v>
      </c>
      <c r="B112" s="26" t="s">
        <v>147</v>
      </c>
      <c r="C112" s="26" t="s">
        <v>93</v>
      </c>
      <c r="D112" s="33"/>
      <c r="E112" s="41"/>
      <c r="F112" s="42"/>
      <c r="G112" s="42"/>
      <c r="H112" s="36"/>
      <c r="I112" s="36"/>
    </row>
    <row r="113" spans="1:9">
      <c r="A113" s="23">
        <v>200</v>
      </c>
      <c r="B113" s="16" t="s">
        <v>148</v>
      </c>
      <c r="C113" s="30" t="s">
        <v>149</v>
      </c>
      <c r="D113" s="33"/>
      <c r="E113" s="51">
        <f>E114</f>
        <v>8721.82</v>
      </c>
      <c r="F113" s="41"/>
      <c r="G113" s="51">
        <f>G114</f>
        <v>0</v>
      </c>
      <c r="H113" s="36"/>
      <c r="I113" s="36"/>
    </row>
    <row r="114" spans="1:9">
      <c r="A114" s="23">
        <v>200</v>
      </c>
      <c r="B114" s="26" t="s">
        <v>150</v>
      </c>
      <c r="C114" s="26" t="s">
        <v>61</v>
      </c>
      <c r="D114" s="33"/>
      <c r="E114" s="41">
        <f>E115+E116</f>
        <v>8721.82</v>
      </c>
      <c r="F114" s="41"/>
      <c r="G114" s="41">
        <f>G115+G116</f>
        <v>0</v>
      </c>
      <c r="H114" s="36"/>
      <c r="I114" s="36"/>
    </row>
    <row r="115" spans="1:9">
      <c r="A115" s="23">
        <v>200</v>
      </c>
      <c r="B115" s="26" t="s">
        <v>151</v>
      </c>
      <c r="C115" s="26" t="s">
        <v>67</v>
      </c>
      <c r="D115" s="33"/>
      <c r="E115" s="41"/>
      <c r="F115" s="42"/>
      <c r="G115" s="42"/>
      <c r="H115" s="36"/>
      <c r="I115" s="36"/>
    </row>
    <row r="116" spans="1:9">
      <c r="A116" s="23">
        <v>200</v>
      </c>
      <c r="B116" s="26" t="s">
        <v>152</v>
      </c>
      <c r="C116" s="26" t="s">
        <v>69</v>
      </c>
      <c r="D116" s="33"/>
      <c r="E116" s="41">
        <v>8721.82</v>
      </c>
      <c r="F116" s="42"/>
      <c r="G116" s="41"/>
      <c r="H116" s="36"/>
      <c r="I116" s="36"/>
    </row>
    <row r="117" spans="1:9" s="20" customFormat="1">
      <c r="A117" s="15">
        <v>200</v>
      </c>
      <c r="B117" s="30" t="s">
        <v>153</v>
      </c>
      <c r="C117" s="16" t="s">
        <v>154</v>
      </c>
      <c r="D117" s="21"/>
      <c r="E117" s="18">
        <f>E119+E123</f>
        <v>5736784.4400000004</v>
      </c>
      <c r="F117" s="21"/>
      <c r="G117" s="18">
        <f>G119+G123</f>
        <v>193800</v>
      </c>
      <c r="H117" s="22"/>
      <c r="I117" s="22"/>
    </row>
    <row r="118" spans="1:9">
      <c r="A118" s="23">
        <v>200</v>
      </c>
      <c r="B118" s="26" t="s">
        <v>155</v>
      </c>
      <c r="C118" s="26" t="s">
        <v>36</v>
      </c>
      <c r="D118" s="33"/>
      <c r="E118" s="41"/>
      <c r="F118" s="42"/>
      <c r="G118" s="41"/>
      <c r="H118" s="36"/>
      <c r="I118" s="36"/>
    </row>
    <row r="119" spans="1:9">
      <c r="A119" s="23">
        <v>200</v>
      </c>
      <c r="B119" s="26" t="s">
        <v>156</v>
      </c>
      <c r="C119" s="26" t="s">
        <v>61</v>
      </c>
      <c r="D119" s="33"/>
      <c r="E119" s="52">
        <f>E120+E121+E122</f>
        <v>5736784.4400000004</v>
      </c>
      <c r="F119" s="33"/>
      <c r="G119" s="52">
        <f>G120+G121+G122</f>
        <v>193800</v>
      </c>
      <c r="H119" s="36"/>
      <c r="I119" s="36"/>
    </row>
    <row r="120" spans="1:9">
      <c r="A120" s="23">
        <v>200</v>
      </c>
      <c r="B120" s="26" t="s">
        <v>157</v>
      </c>
      <c r="C120" s="26" t="s">
        <v>100</v>
      </c>
      <c r="D120" s="33"/>
      <c r="E120" s="41"/>
      <c r="F120" s="42"/>
      <c r="G120" s="41"/>
      <c r="H120" s="36"/>
      <c r="I120" s="36"/>
    </row>
    <row r="121" spans="1:9">
      <c r="A121" s="23">
        <v>200</v>
      </c>
      <c r="B121" s="26" t="s">
        <v>158</v>
      </c>
      <c r="C121" s="26" t="s">
        <v>67</v>
      </c>
      <c r="D121" s="33"/>
      <c r="E121" s="41">
        <v>5736784.4400000004</v>
      </c>
      <c r="F121" s="42"/>
      <c r="G121" s="41">
        <v>193800</v>
      </c>
      <c r="H121" s="36"/>
      <c r="I121" s="36"/>
    </row>
    <row r="122" spans="1:9">
      <c r="A122" s="23">
        <v>200</v>
      </c>
      <c r="B122" s="26" t="s">
        <v>159</v>
      </c>
      <c r="C122" s="26" t="s">
        <v>69</v>
      </c>
      <c r="D122" s="33"/>
      <c r="E122" s="41"/>
      <c r="F122" s="42"/>
      <c r="G122" s="41"/>
      <c r="H122" s="36"/>
      <c r="I122" s="36"/>
    </row>
    <row r="123" spans="1:9">
      <c r="A123" s="23">
        <v>200</v>
      </c>
      <c r="B123" s="26" t="s">
        <v>160</v>
      </c>
      <c r="C123" s="26" t="s">
        <v>79</v>
      </c>
      <c r="D123" s="33"/>
      <c r="E123" s="41">
        <f>E124</f>
        <v>0</v>
      </c>
      <c r="F123" s="33"/>
      <c r="G123" s="41">
        <f>G124</f>
        <v>0</v>
      </c>
      <c r="H123" s="36"/>
      <c r="I123" s="36"/>
    </row>
    <row r="124" spans="1:9">
      <c r="A124" s="23">
        <v>200</v>
      </c>
      <c r="B124" s="26" t="s">
        <v>161</v>
      </c>
      <c r="C124" s="26" t="s">
        <v>83</v>
      </c>
      <c r="D124" s="33"/>
      <c r="E124" s="41">
        <f>E125</f>
        <v>0</v>
      </c>
      <c r="F124" s="42"/>
      <c r="G124" s="41">
        <f>G125</f>
        <v>0</v>
      </c>
      <c r="H124" s="36"/>
      <c r="I124" s="36"/>
    </row>
    <row r="125" spans="1:9">
      <c r="A125" s="23">
        <v>200</v>
      </c>
      <c r="B125" s="26" t="s">
        <v>162</v>
      </c>
      <c r="C125" s="26" t="s">
        <v>89</v>
      </c>
      <c r="D125" s="33"/>
      <c r="E125" s="41"/>
      <c r="F125" s="42"/>
      <c r="G125" s="41"/>
      <c r="H125" s="36"/>
      <c r="I125" s="36"/>
    </row>
    <row r="126" spans="1:9" s="20" customFormat="1">
      <c r="A126" s="15">
        <v>200</v>
      </c>
      <c r="B126" s="16" t="s">
        <v>163</v>
      </c>
      <c r="C126" s="16" t="s">
        <v>164</v>
      </c>
      <c r="D126" s="21"/>
      <c r="E126" s="18">
        <f>E128</f>
        <v>625707.80000000005</v>
      </c>
      <c r="F126" s="31"/>
      <c r="G126" s="18">
        <f>G128</f>
        <v>8817.25</v>
      </c>
      <c r="H126" s="22"/>
      <c r="I126" s="22"/>
    </row>
    <row r="127" spans="1:9">
      <c r="A127" s="23">
        <v>200</v>
      </c>
      <c r="B127" s="26" t="s">
        <v>165</v>
      </c>
      <c r="C127" s="26" t="s">
        <v>36</v>
      </c>
      <c r="D127" s="33"/>
      <c r="E127" s="41"/>
      <c r="F127" s="42"/>
      <c r="G127" s="42"/>
      <c r="H127" s="36"/>
      <c r="I127" s="36"/>
    </row>
    <row r="128" spans="1:9">
      <c r="A128" s="23">
        <v>200</v>
      </c>
      <c r="B128" s="26" t="s">
        <v>166</v>
      </c>
      <c r="C128" s="26" t="s">
        <v>61</v>
      </c>
      <c r="D128" s="33"/>
      <c r="E128" s="52">
        <f>E129+E130</f>
        <v>625707.80000000005</v>
      </c>
      <c r="F128" s="54"/>
      <c r="G128" s="52">
        <f>G129+G130</f>
        <v>8817.25</v>
      </c>
      <c r="H128" s="36"/>
      <c r="I128" s="36"/>
    </row>
    <row r="129" spans="1:9">
      <c r="A129" s="23">
        <v>200</v>
      </c>
      <c r="B129" s="26" t="s">
        <v>167</v>
      </c>
      <c r="C129" s="26" t="s">
        <v>67</v>
      </c>
      <c r="D129" s="33"/>
      <c r="E129" s="41"/>
      <c r="F129" s="41"/>
      <c r="G129" s="41"/>
      <c r="H129" s="36"/>
      <c r="I129" s="36"/>
    </row>
    <row r="130" spans="1:9">
      <c r="A130" s="23">
        <v>200</v>
      </c>
      <c r="B130" s="26" t="s">
        <v>168</v>
      </c>
      <c r="C130" s="26" t="s">
        <v>69</v>
      </c>
      <c r="D130" s="33"/>
      <c r="E130" s="41">
        <v>625707.80000000005</v>
      </c>
      <c r="F130" s="41"/>
      <c r="G130" s="41">
        <v>8817.25</v>
      </c>
      <c r="H130" s="36"/>
      <c r="I130" s="36"/>
    </row>
    <row r="131" spans="1:9" s="20" customFormat="1">
      <c r="A131" s="15">
        <v>200</v>
      </c>
      <c r="B131" s="16" t="s">
        <v>169</v>
      </c>
      <c r="C131" s="16" t="s">
        <v>170</v>
      </c>
      <c r="D131" s="21"/>
      <c r="E131" s="18">
        <f>E133+E139</f>
        <v>0</v>
      </c>
      <c r="F131" s="31"/>
      <c r="G131" s="18">
        <f>G133+G139</f>
        <v>0</v>
      </c>
      <c r="H131" s="22"/>
      <c r="I131" s="22"/>
    </row>
    <row r="132" spans="1:9">
      <c r="A132" s="23">
        <v>200</v>
      </c>
      <c r="B132" s="26" t="s">
        <v>171</v>
      </c>
      <c r="C132" s="26" t="s">
        <v>36</v>
      </c>
      <c r="D132" s="33"/>
      <c r="E132" s="41"/>
      <c r="F132" s="41"/>
      <c r="G132" s="41"/>
      <c r="H132" s="36"/>
      <c r="I132" s="36"/>
    </row>
    <row r="133" spans="1:9">
      <c r="A133" s="23">
        <v>200</v>
      </c>
      <c r="B133" s="26" t="s">
        <v>172</v>
      </c>
      <c r="C133" s="26" t="s">
        <v>61</v>
      </c>
      <c r="D133" s="33"/>
      <c r="E133" s="52">
        <f>E134+E135</f>
        <v>0</v>
      </c>
      <c r="F133" s="54"/>
      <c r="G133" s="52">
        <f>G134+G135</f>
        <v>0</v>
      </c>
      <c r="H133" s="36"/>
      <c r="I133" s="36"/>
    </row>
    <row r="134" spans="1:9">
      <c r="A134" s="23">
        <v>200</v>
      </c>
      <c r="B134" s="26" t="s">
        <v>173</v>
      </c>
      <c r="C134" s="26" t="s">
        <v>67</v>
      </c>
      <c r="D134" s="33"/>
      <c r="E134" s="41"/>
      <c r="F134" s="41"/>
      <c r="G134" s="41"/>
      <c r="H134" s="36"/>
      <c r="I134" s="36"/>
    </row>
    <row r="135" spans="1:9">
      <c r="A135" s="23">
        <v>200</v>
      </c>
      <c r="B135" s="26" t="s">
        <v>174</v>
      </c>
      <c r="C135" s="26" t="s">
        <v>69</v>
      </c>
      <c r="D135" s="33"/>
      <c r="E135" s="41"/>
      <c r="F135" s="41"/>
      <c r="G135" s="41"/>
      <c r="H135" s="36"/>
      <c r="I135" s="36"/>
    </row>
    <row r="136" spans="1:9">
      <c r="A136" s="23">
        <v>200</v>
      </c>
      <c r="B136" s="26" t="s">
        <v>175</v>
      </c>
      <c r="C136" s="26" t="s">
        <v>176</v>
      </c>
      <c r="D136" s="33"/>
      <c r="E136" s="54">
        <f>E137</f>
        <v>0</v>
      </c>
      <c r="F136" s="54"/>
      <c r="G136" s="54">
        <f>G137</f>
        <v>0</v>
      </c>
      <c r="H136" s="36"/>
      <c r="I136" s="36"/>
    </row>
    <row r="137" spans="1:9">
      <c r="A137" s="23">
        <v>200</v>
      </c>
      <c r="B137" s="26" t="s">
        <v>177</v>
      </c>
      <c r="C137" s="26" t="s">
        <v>178</v>
      </c>
      <c r="D137" s="33"/>
      <c r="E137" s="41"/>
      <c r="F137" s="41"/>
      <c r="G137" s="41"/>
      <c r="H137" s="36"/>
      <c r="I137" s="36"/>
    </row>
    <row r="138" spans="1:9">
      <c r="A138" s="23">
        <v>200</v>
      </c>
      <c r="B138" s="26" t="s">
        <v>179</v>
      </c>
      <c r="C138" s="26" t="s">
        <v>77</v>
      </c>
      <c r="D138" s="33"/>
      <c r="E138" s="41"/>
      <c r="F138" s="41"/>
      <c r="G138" s="41"/>
      <c r="H138" s="36"/>
      <c r="I138" s="36"/>
    </row>
    <row r="139" spans="1:9">
      <c r="A139" s="23">
        <v>200</v>
      </c>
      <c r="B139" s="26" t="s">
        <v>180</v>
      </c>
      <c r="C139" s="26" t="s">
        <v>79</v>
      </c>
      <c r="D139" s="33"/>
      <c r="E139" s="41">
        <f>E140</f>
        <v>0</v>
      </c>
      <c r="F139" s="54"/>
      <c r="G139" s="41">
        <f>G140</f>
        <v>0</v>
      </c>
      <c r="H139" s="36"/>
      <c r="I139" s="36"/>
    </row>
    <row r="140" spans="1:9">
      <c r="A140" s="23">
        <v>200</v>
      </c>
      <c r="B140" s="26" t="s">
        <v>181</v>
      </c>
      <c r="C140" s="26" t="s">
        <v>81</v>
      </c>
      <c r="D140" s="33"/>
      <c r="E140" s="41"/>
      <c r="F140" s="41"/>
      <c r="G140" s="41"/>
      <c r="H140" s="36"/>
      <c r="I140" s="36"/>
    </row>
    <row r="141" spans="1:9" s="20" customFormat="1">
      <c r="A141" s="15">
        <v>200</v>
      </c>
      <c r="B141" s="16" t="s">
        <v>182</v>
      </c>
      <c r="C141" s="16" t="s">
        <v>183</v>
      </c>
      <c r="D141" s="21"/>
      <c r="E141" s="18">
        <f>E143+E146</f>
        <v>6493364.2000000002</v>
      </c>
      <c r="F141" s="31"/>
      <c r="G141" s="18">
        <f>G143+G146</f>
        <v>398040.64999999997</v>
      </c>
      <c r="H141" s="22"/>
      <c r="I141" s="22"/>
    </row>
    <row r="142" spans="1:9">
      <c r="A142" s="23">
        <v>200</v>
      </c>
      <c r="B142" s="26" t="s">
        <v>184</v>
      </c>
      <c r="C142" s="26" t="s">
        <v>36</v>
      </c>
      <c r="D142" s="33"/>
      <c r="E142" s="41"/>
      <c r="F142" s="41"/>
      <c r="G142" s="41"/>
      <c r="H142" s="36"/>
      <c r="I142" s="36"/>
    </row>
    <row r="143" spans="1:9">
      <c r="A143" s="23">
        <v>200</v>
      </c>
      <c r="B143" s="26" t="s">
        <v>185</v>
      </c>
      <c r="C143" s="26" t="s">
        <v>61</v>
      </c>
      <c r="D143" s="33"/>
      <c r="E143" s="41">
        <f>E144+E145</f>
        <v>6238650</v>
      </c>
      <c r="F143" s="54"/>
      <c r="G143" s="52">
        <f>G144+G145</f>
        <v>386425.85</v>
      </c>
      <c r="H143" s="36"/>
      <c r="I143" s="36"/>
    </row>
    <row r="144" spans="1:9">
      <c r="A144" s="23">
        <v>200</v>
      </c>
      <c r="B144" s="26" t="s">
        <v>186</v>
      </c>
      <c r="C144" s="26" t="s">
        <v>67</v>
      </c>
      <c r="D144" s="33"/>
      <c r="E144" s="41">
        <v>6058650</v>
      </c>
      <c r="F144" s="41"/>
      <c r="G144" s="41">
        <v>206669</v>
      </c>
      <c r="H144" s="36"/>
      <c r="I144" s="36"/>
    </row>
    <row r="145" spans="1:9">
      <c r="A145" s="23">
        <v>200</v>
      </c>
      <c r="B145" s="26" t="s">
        <v>187</v>
      </c>
      <c r="C145" s="26" t="s">
        <v>69</v>
      </c>
      <c r="D145" s="33"/>
      <c r="E145" s="41">
        <v>180000</v>
      </c>
      <c r="F145" s="41"/>
      <c r="G145" s="41">
        <v>179756.85</v>
      </c>
      <c r="H145" s="36"/>
      <c r="I145" s="36"/>
    </row>
    <row r="146" spans="1:9">
      <c r="A146" s="23">
        <v>200</v>
      </c>
      <c r="B146" s="26" t="s">
        <v>188</v>
      </c>
      <c r="C146" s="26" t="s">
        <v>79</v>
      </c>
      <c r="D146" s="33"/>
      <c r="E146" s="52">
        <f>E147+E148</f>
        <v>254714.2</v>
      </c>
      <c r="F146" s="54"/>
      <c r="G146" s="52">
        <f>G147+G148</f>
        <v>11614.8</v>
      </c>
      <c r="H146" s="36"/>
      <c r="I146" s="36"/>
    </row>
    <row r="147" spans="1:9">
      <c r="A147" s="23">
        <v>200</v>
      </c>
      <c r="B147" s="26" t="s">
        <v>189</v>
      </c>
      <c r="C147" s="26" t="s">
        <v>81</v>
      </c>
      <c r="D147" s="33"/>
      <c r="E147" s="41">
        <v>174400</v>
      </c>
      <c r="F147" s="42"/>
      <c r="G147" s="41">
        <v>0</v>
      </c>
      <c r="H147" s="36"/>
      <c r="I147" s="36"/>
    </row>
    <row r="148" spans="1:9">
      <c r="A148" s="23">
        <v>200</v>
      </c>
      <c r="B148" s="26" t="s">
        <v>190</v>
      </c>
      <c r="C148" s="26" t="s">
        <v>83</v>
      </c>
      <c r="D148" s="33"/>
      <c r="E148" s="41">
        <f>E149</f>
        <v>80314.2</v>
      </c>
      <c r="F148" s="42"/>
      <c r="G148" s="41">
        <f>G149</f>
        <v>11614.8</v>
      </c>
      <c r="H148" s="36"/>
      <c r="I148" s="36"/>
    </row>
    <row r="149" spans="1:9">
      <c r="A149" s="23">
        <v>200</v>
      </c>
      <c r="B149" s="26" t="s">
        <v>191</v>
      </c>
      <c r="C149" s="26" t="s">
        <v>89</v>
      </c>
      <c r="D149" s="33"/>
      <c r="E149" s="41">
        <v>80314.2</v>
      </c>
      <c r="F149" s="42"/>
      <c r="G149" s="41">
        <v>11614.8</v>
      </c>
      <c r="H149" s="36"/>
      <c r="I149" s="36"/>
    </row>
    <row r="150" spans="1:9" s="20" customFormat="1">
      <c r="A150" s="15">
        <v>200</v>
      </c>
      <c r="B150" s="16" t="s">
        <v>192</v>
      </c>
      <c r="C150" s="16" t="s">
        <v>193</v>
      </c>
      <c r="D150" s="21"/>
      <c r="E150" s="18">
        <f>E152+E159</f>
        <v>2445000</v>
      </c>
      <c r="F150" s="21"/>
      <c r="G150" s="18">
        <f>G152+G159</f>
        <v>1116749.6800000002</v>
      </c>
      <c r="H150" s="22"/>
      <c r="I150" s="22"/>
    </row>
    <row r="151" spans="1:9">
      <c r="A151" s="23">
        <v>200</v>
      </c>
      <c r="B151" s="26" t="s">
        <v>194</v>
      </c>
      <c r="C151" s="26" t="s">
        <v>36</v>
      </c>
      <c r="D151" s="33"/>
      <c r="E151" s="41"/>
      <c r="F151" s="42"/>
      <c r="G151" s="41"/>
      <c r="H151" s="36"/>
      <c r="I151" s="36"/>
    </row>
    <row r="152" spans="1:9">
      <c r="A152" s="23">
        <v>200</v>
      </c>
      <c r="B152" s="26" t="s">
        <v>195</v>
      </c>
      <c r="C152" s="26" t="s">
        <v>61</v>
      </c>
      <c r="D152" s="33"/>
      <c r="E152" s="52">
        <f>E153+E154+E155+E156+E157</f>
        <v>2305000</v>
      </c>
      <c r="F152" s="52"/>
      <c r="G152" s="52">
        <f>G153+G154+G155+G156+G157</f>
        <v>1109064.08</v>
      </c>
      <c r="H152" s="36"/>
      <c r="I152" s="36"/>
    </row>
    <row r="153" spans="1:9">
      <c r="A153" s="23">
        <v>200</v>
      </c>
      <c r="B153" s="26" t="s">
        <v>196</v>
      </c>
      <c r="C153" s="26" t="s">
        <v>100</v>
      </c>
      <c r="D153" s="33"/>
      <c r="E153" s="41"/>
      <c r="F153" s="42"/>
      <c r="G153" s="41"/>
      <c r="H153" s="36"/>
      <c r="I153" s="36"/>
    </row>
    <row r="154" spans="1:9">
      <c r="A154" s="23">
        <v>200</v>
      </c>
      <c r="B154" s="26" t="s">
        <v>197</v>
      </c>
      <c r="C154" s="26" t="s">
        <v>65</v>
      </c>
      <c r="D154" s="33"/>
      <c r="E154" s="41"/>
      <c r="F154" s="42"/>
      <c r="G154" s="41"/>
      <c r="H154" s="36"/>
      <c r="I154" s="36"/>
    </row>
    <row r="155" spans="1:9">
      <c r="A155" s="23">
        <v>200</v>
      </c>
      <c r="B155" s="26" t="s">
        <v>198</v>
      </c>
      <c r="C155" s="26" t="s">
        <v>67</v>
      </c>
      <c r="D155" s="33"/>
      <c r="E155" s="41">
        <v>2260000</v>
      </c>
      <c r="F155" s="42"/>
      <c r="G155" s="41">
        <v>1109064.08</v>
      </c>
      <c r="H155" s="36"/>
      <c r="I155" s="36"/>
    </row>
    <row r="156" spans="1:9">
      <c r="A156" s="23">
        <v>200</v>
      </c>
      <c r="B156" s="26" t="s">
        <v>199</v>
      </c>
      <c r="C156" s="26" t="s">
        <v>69</v>
      </c>
      <c r="D156" s="33"/>
      <c r="E156" s="41">
        <v>45000</v>
      </c>
      <c r="F156" s="42"/>
      <c r="G156" s="41"/>
      <c r="H156" s="36"/>
      <c r="I156" s="36"/>
    </row>
    <row r="157" spans="1:9">
      <c r="A157" s="23">
        <v>200</v>
      </c>
      <c r="B157" s="26" t="s">
        <v>200</v>
      </c>
      <c r="C157" s="26" t="s">
        <v>71</v>
      </c>
      <c r="D157" s="33"/>
      <c r="E157" s="41"/>
      <c r="F157" s="42"/>
      <c r="G157" s="41"/>
      <c r="H157" s="36"/>
      <c r="I157" s="36"/>
    </row>
    <row r="158" spans="1:9">
      <c r="A158" s="23"/>
      <c r="B158" s="26"/>
      <c r="C158" s="26"/>
      <c r="D158" s="33"/>
      <c r="E158" s="41"/>
      <c r="F158" s="42"/>
      <c r="G158" s="41"/>
      <c r="H158" s="36"/>
      <c r="I158" s="36"/>
    </row>
    <row r="159" spans="1:9">
      <c r="A159" s="23">
        <v>200</v>
      </c>
      <c r="B159" s="26" t="s">
        <v>201</v>
      </c>
      <c r="C159" s="26" t="s">
        <v>79</v>
      </c>
      <c r="D159" s="33"/>
      <c r="E159" s="52">
        <f>E160+E161</f>
        <v>140000</v>
      </c>
      <c r="F159" s="33"/>
      <c r="G159" s="52">
        <f>G160+G161</f>
        <v>7685.6</v>
      </c>
      <c r="H159" s="36"/>
      <c r="I159" s="36"/>
    </row>
    <row r="160" spans="1:9">
      <c r="A160" s="23">
        <v>200</v>
      </c>
      <c r="B160" s="26" t="s">
        <v>202</v>
      </c>
      <c r="C160" s="26" t="s">
        <v>81</v>
      </c>
      <c r="D160" s="33"/>
      <c r="E160" s="41">
        <v>90000</v>
      </c>
      <c r="F160" s="42"/>
      <c r="G160" s="41"/>
      <c r="H160" s="36"/>
      <c r="I160" s="36"/>
    </row>
    <row r="161" spans="1:9">
      <c r="A161" s="23">
        <v>200</v>
      </c>
      <c r="B161" s="26" t="s">
        <v>203</v>
      </c>
      <c r="C161" s="26" t="s">
        <v>83</v>
      </c>
      <c r="D161" s="55"/>
      <c r="E161" s="56">
        <f>E162+E164+E165</f>
        <v>50000</v>
      </c>
      <c r="F161" s="55"/>
      <c r="G161" s="56">
        <f>G162+G164+G165</f>
        <v>7685.6</v>
      </c>
      <c r="H161" s="36"/>
      <c r="I161" s="36"/>
    </row>
    <row r="162" spans="1:9" s="20" customFormat="1">
      <c r="A162" s="23">
        <v>200</v>
      </c>
      <c r="B162" s="24" t="s">
        <v>204</v>
      </c>
      <c r="C162" s="26" t="s">
        <v>87</v>
      </c>
      <c r="D162" s="21"/>
      <c r="E162" s="46"/>
      <c r="F162" s="44"/>
      <c r="G162" s="46"/>
      <c r="H162" s="22"/>
      <c r="I162" s="22"/>
    </row>
    <row r="163" spans="1:9">
      <c r="A163" s="23">
        <v>200</v>
      </c>
      <c r="B163" s="26" t="s">
        <v>205</v>
      </c>
      <c r="C163" s="26" t="s">
        <v>89</v>
      </c>
      <c r="D163" s="33"/>
      <c r="E163" s="42"/>
      <c r="F163" s="42"/>
      <c r="G163" s="42"/>
      <c r="H163" s="36"/>
      <c r="I163" s="36"/>
    </row>
    <row r="164" spans="1:9">
      <c r="A164" s="23">
        <v>200</v>
      </c>
      <c r="B164" s="26" t="s">
        <v>206</v>
      </c>
      <c r="C164" s="26" t="s">
        <v>89</v>
      </c>
      <c r="D164" s="33"/>
      <c r="E164" s="34">
        <v>0</v>
      </c>
      <c r="F164" s="37"/>
      <c r="G164" s="34">
        <v>0</v>
      </c>
      <c r="H164" s="36"/>
      <c r="I164" s="36"/>
    </row>
    <row r="165" spans="1:9">
      <c r="A165" s="23">
        <v>200</v>
      </c>
      <c r="B165" s="26" t="s">
        <v>207</v>
      </c>
      <c r="C165" s="26" t="s">
        <v>93</v>
      </c>
      <c r="D165" s="33"/>
      <c r="E165" s="34">
        <v>50000</v>
      </c>
      <c r="F165" s="35"/>
      <c r="G165" s="34">
        <v>7685.6</v>
      </c>
      <c r="H165" s="36"/>
      <c r="I165" s="36"/>
    </row>
    <row r="166" spans="1:9">
      <c r="A166" s="23">
        <v>200</v>
      </c>
      <c r="B166" s="16" t="s">
        <v>208</v>
      </c>
      <c r="C166" s="30" t="s">
        <v>209</v>
      </c>
      <c r="D166" s="33"/>
      <c r="E166" s="38">
        <f>E167+E170</f>
        <v>0</v>
      </c>
      <c r="F166" s="57"/>
      <c r="G166" s="38">
        <f>G167+G170</f>
        <v>0</v>
      </c>
      <c r="H166" s="36"/>
      <c r="I166" s="36"/>
    </row>
    <row r="167" spans="1:9">
      <c r="A167" s="23">
        <v>200</v>
      </c>
      <c r="B167" s="26" t="s">
        <v>210</v>
      </c>
      <c r="C167" s="26" t="s">
        <v>61</v>
      </c>
      <c r="D167" s="33"/>
      <c r="E167" s="34">
        <f>E168+E169</f>
        <v>0</v>
      </c>
      <c r="F167" s="35"/>
      <c r="G167" s="34">
        <f>G168+G169</f>
        <v>0</v>
      </c>
      <c r="H167" s="36"/>
      <c r="I167" s="36"/>
    </row>
    <row r="168" spans="1:9">
      <c r="A168" s="23">
        <v>200</v>
      </c>
      <c r="B168" s="26" t="s">
        <v>211</v>
      </c>
      <c r="C168" s="26" t="s">
        <v>67</v>
      </c>
      <c r="D168" s="33"/>
      <c r="E168" s="34"/>
      <c r="F168" s="35"/>
      <c r="G168" s="34"/>
      <c r="H168" s="36"/>
      <c r="I168" s="36"/>
    </row>
    <row r="169" spans="1:9">
      <c r="A169" s="23">
        <v>200</v>
      </c>
      <c r="B169" s="26" t="s">
        <v>212</v>
      </c>
      <c r="C169" s="26" t="s">
        <v>69</v>
      </c>
      <c r="D169" s="33"/>
      <c r="E169" s="34"/>
      <c r="F169" s="35"/>
      <c r="G169" s="34"/>
      <c r="H169" s="36"/>
      <c r="I169" s="36"/>
    </row>
    <row r="170" spans="1:9">
      <c r="A170" s="23">
        <v>200</v>
      </c>
      <c r="B170" s="26" t="s">
        <v>213</v>
      </c>
      <c r="C170" s="26" t="s">
        <v>79</v>
      </c>
      <c r="D170" s="33"/>
      <c r="E170" s="34">
        <f>E171+E172</f>
        <v>0</v>
      </c>
      <c r="F170" s="35"/>
      <c r="G170" s="34">
        <f>G171+G172</f>
        <v>0</v>
      </c>
      <c r="H170" s="36"/>
      <c r="I170" s="36"/>
    </row>
    <row r="171" spans="1:9">
      <c r="A171" s="23">
        <v>200</v>
      </c>
      <c r="B171" s="26" t="s">
        <v>214</v>
      </c>
      <c r="C171" s="26" t="s">
        <v>81</v>
      </c>
      <c r="D171" s="33"/>
      <c r="E171" s="34"/>
      <c r="F171" s="35"/>
      <c r="G171" s="34"/>
      <c r="H171" s="36"/>
      <c r="I171" s="36"/>
    </row>
    <row r="172" spans="1:9">
      <c r="A172" s="23">
        <v>200</v>
      </c>
      <c r="B172" s="26" t="s">
        <v>215</v>
      </c>
      <c r="C172" s="26" t="s">
        <v>83</v>
      </c>
      <c r="D172" s="33"/>
      <c r="E172" s="34">
        <f>E173+E174</f>
        <v>0</v>
      </c>
      <c r="F172" s="35"/>
      <c r="G172" s="34">
        <f>G173+G174</f>
        <v>0</v>
      </c>
      <c r="H172" s="36"/>
      <c r="I172" s="36"/>
    </row>
    <row r="173" spans="1:9">
      <c r="A173" s="23">
        <v>200</v>
      </c>
      <c r="B173" s="26" t="s">
        <v>216</v>
      </c>
      <c r="C173" s="26" t="s">
        <v>89</v>
      </c>
      <c r="D173" s="33"/>
      <c r="E173" s="34"/>
      <c r="F173" s="35"/>
      <c r="G173" s="34"/>
      <c r="H173" s="36"/>
      <c r="I173" s="36"/>
    </row>
    <row r="174" spans="1:9">
      <c r="A174" s="23">
        <v>200</v>
      </c>
      <c r="B174" s="26" t="s">
        <v>217</v>
      </c>
      <c r="C174" s="26" t="s">
        <v>93</v>
      </c>
      <c r="D174" s="33"/>
      <c r="E174" s="34"/>
      <c r="F174" s="35"/>
      <c r="G174" s="34"/>
      <c r="H174" s="36"/>
      <c r="I174" s="36"/>
    </row>
    <row r="175" spans="1:9">
      <c r="A175" s="23"/>
      <c r="B175" s="26"/>
      <c r="C175" s="26"/>
      <c r="D175" s="33"/>
      <c r="E175" s="34"/>
      <c r="F175" s="35"/>
      <c r="G175" s="34"/>
      <c r="H175" s="36"/>
      <c r="I175" s="36"/>
    </row>
    <row r="176" spans="1:9" s="20" customFormat="1">
      <c r="A176" s="15">
        <v>200</v>
      </c>
      <c r="B176" s="16" t="s">
        <v>15</v>
      </c>
      <c r="C176" s="16" t="s">
        <v>16</v>
      </c>
      <c r="D176" s="21"/>
      <c r="E176" s="18">
        <f>E178+E188</f>
        <v>1454400</v>
      </c>
      <c r="F176" s="21"/>
      <c r="G176" s="18">
        <f>G178+G188</f>
        <v>731991.48999999987</v>
      </c>
      <c r="H176" s="22"/>
      <c r="I176" s="22"/>
    </row>
    <row r="177" spans="1:9">
      <c r="A177" s="23">
        <v>200</v>
      </c>
      <c r="B177" s="26" t="s">
        <v>218</v>
      </c>
      <c r="C177" s="26" t="s">
        <v>36</v>
      </c>
      <c r="D177" s="33"/>
      <c r="E177" s="41"/>
      <c r="F177" s="42"/>
      <c r="G177" s="41"/>
      <c r="H177" s="36"/>
      <c r="I177" s="36"/>
    </row>
    <row r="178" spans="1:9">
      <c r="A178" s="23">
        <v>200</v>
      </c>
      <c r="B178" s="26" t="s">
        <v>219</v>
      </c>
      <c r="C178" s="26" t="s">
        <v>61</v>
      </c>
      <c r="D178" s="33"/>
      <c r="E178" s="52">
        <f>E179+E180+E181+E182+E183+E184+E185+E186</f>
        <v>1290000</v>
      </c>
      <c r="F178" s="33"/>
      <c r="G178" s="52">
        <f>G179+G180+G181+G182+G183+G184+G185+G186</f>
        <v>594479.49999999988</v>
      </c>
      <c r="H178" s="36"/>
      <c r="I178" s="36"/>
    </row>
    <row r="179" spans="1:9">
      <c r="A179" s="23">
        <v>200</v>
      </c>
      <c r="B179" s="26" t="s">
        <v>220</v>
      </c>
      <c r="C179" s="26" t="s">
        <v>63</v>
      </c>
      <c r="D179" s="33"/>
      <c r="E179" s="41">
        <v>95000</v>
      </c>
      <c r="F179" s="42"/>
      <c r="G179" s="41">
        <v>43020</v>
      </c>
      <c r="H179" s="36"/>
      <c r="I179" s="36"/>
    </row>
    <row r="180" spans="1:9">
      <c r="A180" s="23">
        <v>200</v>
      </c>
      <c r="B180" s="26" t="s">
        <v>221</v>
      </c>
      <c r="C180" s="26" t="s">
        <v>100</v>
      </c>
      <c r="D180" s="33"/>
      <c r="E180" s="41">
        <v>1000</v>
      </c>
      <c r="F180" s="42"/>
      <c r="G180" s="41"/>
      <c r="H180" s="36"/>
      <c r="I180" s="36"/>
    </row>
    <row r="181" spans="1:9">
      <c r="A181" s="23">
        <v>200</v>
      </c>
      <c r="B181" s="26" t="s">
        <v>222</v>
      </c>
      <c r="C181" s="26" t="s">
        <v>65</v>
      </c>
      <c r="D181" s="33"/>
      <c r="E181" s="41">
        <v>381000</v>
      </c>
      <c r="F181" s="42"/>
      <c r="G181" s="41">
        <v>266895.28999999998</v>
      </c>
      <c r="H181" s="36"/>
      <c r="I181" s="36"/>
    </row>
    <row r="182" spans="1:9">
      <c r="A182" s="23">
        <v>200</v>
      </c>
      <c r="B182" s="26" t="s">
        <v>223</v>
      </c>
      <c r="C182" s="26" t="s">
        <v>67</v>
      </c>
      <c r="D182" s="33"/>
      <c r="E182" s="41">
        <v>453000</v>
      </c>
      <c r="F182" s="42"/>
      <c r="G182" s="41">
        <v>241420.63</v>
      </c>
      <c r="H182" s="36"/>
      <c r="I182" s="36"/>
    </row>
    <row r="183" spans="1:9">
      <c r="A183" s="23">
        <v>200</v>
      </c>
      <c r="B183" s="26" t="s">
        <v>224</v>
      </c>
      <c r="C183" s="26" t="s">
        <v>69</v>
      </c>
      <c r="D183" s="33"/>
      <c r="E183" s="41">
        <v>350000</v>
      </c>
      <c r="F183" s="42"/>
      <c r="G183" s="41">
        <v>43143.58</v>
      </c>
      <c r="H183" s="36"/>
      <c r="I183" s="36"/>
    </row>
    <row r="184" spans="1:9">
      <c r="A184" s="23">
        <v>200</v>
      </c>
      <c r="B184" s="26" t="s">
        <v>225</v>
      </c>
      <c r="C184" s="26" t="s">
        <v>71</v>
      </c>
      <c r="D184" s="33"/>
      <c r="E184" s="41">
        <v>10000</v>
      </c>
      <c r="F184" s="42"/>
      <c r="G184" s="41"/>
      <c r="H184" s="36"/>
      <c r="I184" s="36"/>
    </row>
    <row r="185" spans="1:9">
      <c r="A185" s="23">
        <v>200</v>
      </c>
      <c r="B185" s="26" t="s">
        <v>226</v>
      </c>
      <c r="C185" s="26" t="s">
        <v>73</v>
      </c>
      <c r="D185" s="33"/>
      <c r="E185" s="42"/>
      <c r="F185" s="42"/>
      <c r="G185" s="42"/>
      <c r="H185" s="36"/>
      <c r="I185" s="36"/>
    </row>
    <row r="186" spans="1:9">
      <c r="A186" s="23">
        <v>200</v>
      </c>
      <c r="B186" s="26" t="s">
        <v>227</v>
      </c>
      <c r="C186" s="26" t="s">
        <v>75</v>
      </c>
      <c r="D186" s="33"/>
      <c r="E186" s="42"/>
      <c r="F186" s="42"/>
      <c r="G186" s="42"/>
      <c r="H186" s="36"/>
      <c r="I186" s="36"/>
    </row>
    <row r="187" spans="1:9">
      <c r="A187" s="23">
        <v>200</v>
      </c>
      <c r="B187" s="26" t="s">
        <v>228</v>
      </c>
      <c r="C187" s="26" t="s">
        <v>77</v>
      </c>
      <c r="D187" s="33"/>
      <c r="E187" s="41"/>
      <c r="F187" s="42"/>
      <c r="G187" s="41"/>
      <c r="H187" s="36"/>
      <c r="I187" s="36"/>
    </row>
    <row r="188" spans="1:9">
      <c r="A188" s="23">
        <v>200</v>
      </c>
      <c r="B188" s="26" t="s">
        <v>229</v>
      </c>
      <c r="C188" s="26" t="s">
        <v>79</v>
      </c>
      <c r="D188" s="33"/>
      <c r="E188" s="52">
        <f>E189+E190</f>
        <v>164400</v>
      </c>
      <c r="F188" s="33"/>
      <c r="G188" s="52">
        <f>G189+G190</f>
        <v>137511.99</v>
      </c>
      <c r="H188" s="36"/>
      <c r="I188" s="36"/>
    </row>
    <row r="189" spans="1:9">
      <c r="A189" s="23">
        <v>200</v>
      </c>
      <c r="B189" s="26" t="s">
        <v>230</v>
      </c>
      <c r="C189" s="26" t="s">
        <v>81</v>
      </c>
      <c r="D189" s="33"/>
      <c r="E189" s="41">
        <v>150000</v>
      </c>
      <c r="F189" s="42"/>
      <c r="G189" s="41">
        <v>123176</v>
      </c>
      <c r="H189" s="36"/>
      <c r="I189" s="36"/>
    </row>
    <row r="190" spans="1:9">
      <c r="A190" s="23">
        <v>200</v>
      </c>
      <c r="B190" s="26" t="s">
        <v>231</v>
      </c>
      <c r="C190" s="26" t="s">
        <v>83</v>
      </c>
      <c r="D190" s="33"/>
      <c r="E190" s="52">
        <f>E192+E193+E194+E195+E196</f>
        <v>14400</v>
      </c>
      <c r="F190" s="33"/>
      <c r="G190" s="52">
        <f>G192+G193+G194+G195+G196</f>
        <v>14335.99</v>
      </c>
      <c r="H190" s="36"/>
      <c r="I190" s="36"/>
    </row>
    <row r="191" spans="1:9">
      <c r="A191" s="23">
        <v>200</v>
      </c>
      <c r="B191" s="26" t="s">
        <v>232</v>
      </c>
      <c r="C191" s="26" t="s">
        <v>85</v>
      </c>
      <c r="D191" s="33"/>
      <c r="E191" s="41"/>
      <c r="F191" s="42"/>
      <c r="G191" s="41"/>
      <c r="H191" s="36"/>
      <c r="I191" s="36"/>
    </row>
    <row r="192" spans="1:9">
      <c r="A192" s="23">
        <v>200</v>
      </c>
      <c r="B192" s="26" t="s">
        <v>233</v>
      </c>
      <c r="C192" s="26" t="s">
        <v>87</v>
      </c>
      <c r="D192" s="33"/>
      <c r="E192" s="41"/>
      <c r="F192" s="42"/>
      <c r="G192" s="41"/>
      <c r="H192" s="36"/>
      <c r="I192" s="36"/>
    </row>
    <row r="193" spans="1:9">
      <c r="A193" s="23">
        <v>200</v>
      </c>
      <c r="B193" s="26" t="s">
        <v>234</v>
      </c>
      <c r="C193" s="26" t="s">
        <v>89</v>
      </c>
      <c r="D193" s="33"/>
      <c r="E193" s="41"/>
      <c r="F193" s="42"/>
      <c r="G193" s="41"/>
      <c r="H193" s="36"/>
      <c r="I193" s="36"/>
    </row>
    <row r="194" spans="1:9">
      <c r="A194" s="23">
        <v>200</v>
      </c>
      <c r="B194" s="26" t="s">
        <v>235</v>
      </c>
      <c r="C194" s="26" t="s">
        <v>91</v>
      </c>
      <c r="D194" s="33"/>
      <c r="E194" s="41"/>
      <c r="F194" s="42"/>
      <c r="G194" s="41"/>
      <c r="H194" s="36"/>
      <c r="I194" s="36"/>
    </row>
    <row r="195" spans="1:9">
      <c r="A195" s="23">
        <v>200</v>
      </c>
      <c r="B195" s="26" t="s">
        <v>236</v>
      </c>
      <c r="C195" s="26" t="s">
        <v>93</v>
      </c>
      <c r="D195" s="33"/>
      <c r="E195" s="41">
        <v>14400</v>
      </c>
      <c r="F195" s="42"/>
      <c r="G195" s="41">
        <v>14335.99</v>
      </c>
      <c r="H195" s="36"/>
      <c r="I195" s="36"/>
    </row>
    <row r="196" spans="1:9">
      <c r="A196" s="23">
        <v>200</v>
      </c>
      <c r="B196" s="26" t="s">
        <v>237</v>
      </c>
      <c r="C196" s="26" t="s">
        <v>95</v>
      </c>
      <c r="D196" s="33"/>
      <c r="E196" s="42"/>
      <c r="F196" s="42"/>
      <c r="G196" s="42"/>
      <c r="H196" s="36"/>
      <c r="I196" s="36"/>
    </row>
    <row r="197" spans="1:9">
      <c r="A197" s="23"/>
      <c r="B197" s="30" t="s">
        <v>238</v>
      </c>
      <c r="C197" s="30"/>
      <c r="D197" s="39"/>
      <c r="E197" s="58">
        <f>E198</f>
        <v>195000</v>
      </c>
      <c r="F197" s="58"/>
      <c r="G197" s="58">
        <f>G198</f>
        <v>195000</v>
      </c>
      <c r="H197" s="36"/>
      <c r="I197" s="36"/>
    </row>
    <row r="198" spans="1:9">
      <c r="A198" s="23"/>
      <c r="B198" s="30" t="s">
        <v>182</v>
      </c>
      <c r="C198" s="30"/>
      <c r="D198" s="39"/>
      <c r="E198" s="58">
        <f>E199</f>
        <v>195000</v>
      </c>
      <c r="F198" s="58"/>
      <c r="G198" s="58">
        <f>G199</f>
        <v>195000</v>
      </c>
      <c r="H198" s="36"/>
      <c r="I198" s="36"/>
    </row>
    <row r="199" spans="1:9">
      <c r="A199" s="23"/>
      <c r="B199" s="24" t="s">
        <v>185</v>
      </c>
      <c r="C199" s="24" t="s">
        <v>61</v>
      </c>
      <c r="D199" s="33"/>
      <c r="E199" s="42">
        <f>E200</f>
        <v>195000</v>
      </c>
      <c r="F199" s="42"/>
      <c r="G199" s="42">
        <f>G200</f>
        <v>195000</v>
      </c>
      <c r="H199" s="36"/>
      <c r="I199" s="36"/>
    </row>
    <row r="200" spans="1:9">
      <c r="A200" s="23"/>
      <c r="B200" s="26" t="s">
        <v>186</v>
      </c>
      <c r="C200" s="26" t="s">
        <v>67</v>
      </c>
      <c r="D200" s="33"/>
      <c r="E200" s="42">
        <v>195000</v>
      </c>
      <c r="F200" s="42"/>
      <c r="G200" s="42">
        <v>195000</v>
      </c>
      <c r="H200" s="36"/>
      <c r="I200" s="36"/>
    </row>
    <row r="201" spans="1:9">
      <c r="A201" s="23">
        <v>200</v>
      </c>
      <c r="B201" s="30" t="s">
        <v>239</v>
      </c>
      <c r="C201" s="59" t="s">
        <v>240</v>
      </c>
      <c r="D201" s="33"/>
      <c r="E201" s="51">
        <f>E202+E205+E208+E211</f>
        <v>1150406.3399999999</v>
      </c>
      <c r="F201" s="51"/>
      <c r="G201" s="51">
        <f>G202+G205+G208+G211</f>
        <v>787563.82</v>
      </c>
      <c r="H201" s="36"/>
      <c r="I201" s="36"/>
    </row>
    <row r="202" spans="1:9">
      <c r="A202" s="23"/>
      <c r="B202" s="16" t="s">
        <v>44</v>
      </c>
      <c r="C202" s="16" t="s">
        <v>45</v>
      </c>
      <c r="D202" s="33"/>
      <c r="E202" s="51">
        <f>E203</f>
        <v>86600</v>
      </c>
      <c r="F202" s="51"/>
      <c r="G202" s="51">
        <f>G203</f>
        <v>48326.97</v>
      </c>
      <c r="H202" s="36"/>
      <c r="I202" s="36"/>
    </row>
    <row r="203" spans="1:9">
      <c r="A203" s="23">
        <v>200</v>
      </c>
      <c r="B203" s="24" t="s">
        <v>97</v>
      </c>
      <c r="C203" s="24" t="s">
        <v>61</v>
      </c>
      <c r="D203" s="33"/>
      <c r="E203" s="41">
        <f>E204</f>
        <v>86600</v>
      </c>
      <c r="F203" s="41"/>
      <c r="G203" s="41">
        <f>G204</f>
        <v>48326.97</v>
      </c>
      <c r="H203" s="36"/>
      <c r="I203" s="36"/>
    </row>
    <row r="204" spans="1:9">
      <c r="A204" s="23">
        <v>200</v>
      </c>
      <c r="B204" s="26" t="s">
        <v>101</v>
      </c>
      <c r="C204" s="26" t="s">
        <v>65</v>
      </c>
      <c r="D204" s="33"/>
      <c r="E204" s="41">
        <v>86600</v>
      </c>
      <c r="F204" s="41"/>
      <c r="G204" s="41">
        <v>48326.97</v>
      </c>
      <c r="H204" s="36"/>
      <c r="I204" s="36"/>
    </row>
    <row r="205" spans="1:9">
      <c r="A205" s="23"/>
      <c r="B205" s="16" t="s">
        <v>182</v>
      </c>
      <c r="C205" s="16" t="s">
        <v>183</v>
      </c>
      <c r="D205" s="33"/>
      <c r="E205" s="51">
        <f>E206</f>
        <v>0</v>
      </c>
      <c r="F205" s="51"/>
      <c r="G205" s="51">
        <f>G206</f>
        <v>0</v>
      </c>
      <c r="H205" s="36"/>
      <c r="I205" s="36"/>
    </row>
    <row r="206" spans="1:9">
      <c r="A206" s="23">
        <v>200</v>
      </c>
      <c r="B206" s="24" t="s">
        <v>185</v>
      </c>
      <c r="C206" s="24" t="s">
        <v>61</v>
      </c>
      <c r="D206" s="33"/>
      <c r="E206" s="41">
        <f>E207</f>
        <v>0</v>
      </c>
      <c r="F206" s="41"/>
      <c r="G206" s="41">
        <f>G207</f>
        <v>0</v>
      </c>
      <c r="H206" s="36"/>
      <c r="I206" s="36"/>
    </row>
    <row r="207" spans="1:9">
      <c r="A207" s="23">
        <v>200</v>
      </c>
      <c r="B207" s="26" t="s">
        <v>241</v>
      </c>
      <c r="C207" s="26" t="s">
        <v>65</v>
      </c>
      <c r="D207" s="33"/>
      <c r="E207" s="41"/>
      <c r="F207" s="41"/>
      <c r="G207" s="41"/>
      <c r="H207" s="36"/>
      <c r="I207" s="36"/>
    </row>
    <row r="208" spans="1:9">
      <c r="A208" s="23"/>
      <c r="B208" s="16" t="s">
        <v>192</v>
      </c>
      <c r="C208" s="16" t="s">
        <v>193</v>
      </c>
      <c r="D208" s="33"/>
      <c r="E208" s="51">
        <f>E209</f>
        <v>684206.34</v>
      </c>
      <c r="F208" s="51"/>
      <c r="G208" s="51">
        <f>G209</f>
        <v>467017.48</v>
      </c>
      <c r="H208" s="36"/>
      <c r="I208" s="36"/>
    </row>
    <row r="209" spans="1:9">
      <c r="A209" s="23">
        <v>200</v>
      </c>
      <c r="B209" s="24" t="s">
        <v>195</v>
      </c>
      <c r="C209" s="24" t="s">
        <v>61</v>
      </c>
      <c r="D209" s="33"/>
      <c r="E209" s="41">
        <f>E210</f>
        <v>684206.34</v>
      </c>
      <c r="F209" s="41"/>
      <c r="G209" s="41">
        <f>G210</f>
        <v>467017.48</v>
      </c>
      <c r="H209" s="36"/>
      <c r="I209" s="36"/>
    </row>
    <row r="210" spans="1:9">
      <c r="A210" s="23">
        <v>200</v>
      </c>
      <c r="B210" s="26" t="s">
        <v>197</v>
      </c>
      <c r="C210" s="26" t="s">
        <v>65</v>
      </c>
      <c r="D210" s="33"/>
      <c r="E210" s="41">
        <v>684206.34</v>
      </c>
      <c r="F210" s="41"/>
      <c r="G210" s="41">
        <v>467017.48</v>
      </c>
      <c r="H210" s="36"/>
      <c r="I210" s="36"/>
    </row>
    <row r="211" spans="1:9">
      <c r="A211" s="23"/>
      <c r="B211" s="16" t="s">
        <v>15</v>
      </c>
      <c r="C211" s="16" t="s">
        <v>16</v>
      </c>
      <c r="D211" s="33"/>
      <c r="E211" s="51">
        <f>E212</f>
        <v>379600</v>
      </c>
      <c r="F211" s="51"/>
      <c r="G211" s="51">
        <f>G212</f>
        <v>272219.37</v>
      </c>
      <c r="H211" s="36"/>
      <c r="I211" s="36"/>
    </row>
    <row r="212" spans="1:9">
      <c r="A212" s="23">
        <v>200</v>
      </c>
      <c r="B212" s="24" t="s">
        <v>219</v>
      </c>
      <c r="C212" s="24" t="s">
        <v>61</v>
      </c>
      <c r="D212" s="33"/>
      <c r="E212" s="41">
        <f>E213</f>
        <v>379600</v>
      </c>
      <c r="F212" s="41"/>
      <c r="G212" s="41">
        <f>G213</f>
        <v>272219.37</v>
      </c>
      <c r="H212" s="36"/>
      <c r="I212" s="36"/>
    </row>
    <row r="213" spans="1:9">
      <c r="A213" s="23">
        <v>200</v>
      </c>
      <c r="B213" s="26" t="s">
        <v>222</v>
      </c>
      <c r="C213" s="26" t="s">
        <v>65</v>
      </c>
      <c r="D213" s="33"/>
      <c r="E213" s="41">
        <v>379600</v>
      </c>
      <c r="F213" s="41"/>
      <c r="G213" s="41">
        <v>272219.37</v>
      </c>
      <c r="H213" s="36"/>
      <c r="I213" s="36"/>
    </row>
    <row r="214" spans="1:9">
      <c r="A214" s="15">
        <v>200</v>
      </c>
      <c r="B214" s="30" t="s">
        <v>242</v>
      </c>
      <c r="C214" s="30" t="s">
        <v>243</v>
      </c>
      <c r="D214" s="39"/>
      <c r="E214" s="51">
        <f>E215</f>
        <v>0</v>
      </c>
      <c r="F214" s="39"/>
      <c r="G214" s="51">
        <f>G215</f>
        <v>0</v>
      </c>
      <c r="H214" s="36"/>
      <c r="I214" s="36"/>
    </row>
    <row r="215" spans="1:9" s="20" customFormat="1">
      <c r="A215" s="23">
        <v>200</v>
      </c>
      <c r="B215" s="24" t="s">
        <v>244</v>
      </c>
      <c r="C215" s="24" t="s">
        <v>245</v>
      </c>
      <c r="D215" s="44"/>
      <c r="E215" s="47">
        <f>E217</f>
        <v>0</v>
      </c>
      <c r="F215" s="44"/>
      <c r="G215" s="47">
        <f>G217</f>
        <v>0</v>
      </c>
      <c r="H215" s="22"/>
      <c r="I215" s="22"/>
    </row>
    <row r="216" spans="1:9">
      <c r="A216" s="23">
        <v>200</v>
      </c>
      <c r="B216" s="26" t="s">
        <v>246</v>
      </c>
      <c r="C216" s="26" t="s">
        <v>36</v>
      </c>
      <c r="D216" s="33"/>
      <c r="E216" s="41"/>
      <c r="F216" s="42"/>
      <c r="G216" s="41"/>
      <c r="H216" s="36"/>
      <c r="I216" s="36"/>
    </row>
    <row r="217" spans="1:9">
      <c r="A217" s="23">
        <v>200</v>
      </c>
      <c r="B217" s="26" t="s">
        <v>247</v>
      </c>
      <c r="C217" s="26" t="s">
        <v>248</v>
      </c>
      <c r="D217" s="33"/>
      <c r="E217" s="41">
        <f>E218</f>
        <v>0</v>
      </c>
      <c r="F217" s="33"/>
      <c r="G217" s="41">
        <f>G218</f>
        <v>0</v>
      </c>
      <c r="H217" s="36"/>
      <c r="I217" s="36"/>
    </row>
    <row r="218" spans="1:9">
      <c r="A218" s="23">
        <v>200</v>
      </c>
      <c r="B218" s="26" t="s">
        <v>249</v>
      </c>
      <c r="C218" s="26" t="s">
        <v>250</v>
      </c>
      <c r="D218" s="33"/>
      <c r="E218" s="41"/>
      <c r="F218" s="42"/>
      <c r="G218" s="41"/>
      <c r="H218" s="36"/>
      <c r="I218" s="36"/>
    </row>
    <row r="219" spans="1:9">
      <c r="A219" s="15">
        <v>200</v>
      </c>
      <c r="B219" s="30" t="s">
        <v>251</v>
      </c>
      <c r="C219" s="30" t="s">
        <v>252</v>
      </c>
      <c r="D219" s="39"/>
      <c r="E219" s="51">
        <f>E220</f>
        <v>0</v>
      </c>
      <c r="F219" s="39"/>
      <c r="G219" s="51">
        <f>G220</f>
        <v>0</v>
      </c>
      <c r="H219" s="36"/>
      <c r="I219" s="36"/>
    </row>
    <row r="220" spans="1:9" s="20" customFormat="1">
      <c r="A220" s="23">
        <v>200</v>
      </c>
      <c r="B220" s="24" t="s">
        <v>253</v>
      </c>
      <c r="C220" s="24" t="s">
        <v>254</v>
      </c>
      <c r="D220" s="44"/>
      <c r="E220" s="47">
        <f>E222</f>
        <v>0</v>
      </c>
      <c r="F220" s="44"/>
      <c r="G220" s="47">
        <f>G222</f>
        <v>0</v>
      </c>
      <c r="H220" s="22"/>
      <c r="I220" s="22"/>
    </row>
    <row r="221" spans="1:9">
      <c r="A221" s="23">
        <v>200</v>
      </c>
      <c r="B221" s="26" t="s">
        <v>255</v>
      </c>
      <c r="C221" s="26" t="s">
        <v>36</v>
      </c>
      <c r="D221" s="33"/>
      <c r="E221" s="42"/>
      <c r="F221" s="42"/>
      <c r="G221" s="41"/>
      <c r="H221" s="36"/>
      <c r="I221" s="36"/>
    </row>
    <row r="222" spans="1:9">
      <c r="A222" s="23">
        <v>200</v>
      </c>
      <c r="B222" s="26" t="s">
        <v>256</v>
      </c>
      <c r="C222" s="26" t="s">
        <v>248</v>
      </c>
      <c r="D222" s="33"/>
      <c r="E222" s="41">
        <f>E223</f>
        <v>0</v>
      </c>
      <c r="F222" s="33"/>
      <c r="G222" s="41">
        <f>G223</f>
        <v>0</v>
      </c>
      <c r="H222" s="36"/>
      <c r="I222" s="36"/>
    </row>
    <row r="223" spans="1:9">
      <c r="A223" s="23">
        <v>200</v>
      </c>
      <c r="B223" s="26" t="s">
        <v>257</v>
      </c>
      <c r="C223" s="26" t="s">
        <v>258</v>
      </c>
      <c r="D223" s="33"/>
      <c r="E223" s="41"/>
      <c r="F223" s="42"/>
      <c r="G223" s="41"/>
      <c r="H223" s="36"/>
      <c r="I223" s="36"/>
    </row>
    <row r="224" spans="1:9">
      <c r="A224" s="15">
        <v>200</v>
      </c>
      <c r="B224" s="30" t="s">
        <v>259</v>
      </c>
      <c r="C224" s="30" t="s">
        <v>260</v>
      </c>
      <c r="D224" s="39">
        <f t="shared" ref="D224:G226" si="0">D225</f>
        <v>0</v>
      </c>
      <c r="E224" s="39">
        <f t="shared" si="0"/>
        <v>0</v>
      </c>
      <c r="F224" s="39">
        <f t="shared" si="0"/>
        <v>0</v>
      </c>
      <c r="G224" s="39">
        <f t="shared" si="0"/>
        <v>0</v>
      </c>
      <c r="H224" s="36"/>
      <c r="I224" s="36"/>
    </row>
    <row r="225" spans="1:9">
      <c r="A225" s="23">
        <v>200</v>
      </c>
      <c r="B225" s="24" t="s">
        <v>169</v>
      </c>
      <c r="C225" s="24" t="s">
        <v>170</v>
      </c>
      <c r="D225" s="33">
        <f t="shared" si="0"/>
        <v>0</v>
      </c>
      <c r="E225" s="33">
        <f t="shared" si="0"/>
        <v>0</v>
      </c>
      <c r="F225" s="33">
        <f t="shared" si="0"/>
        <v>0</v>
      </c>
      <c r="G225" s="33">
        <f t="shared" si="0"/>
        <v>0</v>
      </c>
      <c r="H225" s="36"/>
      <c r="I225" s="36"/>
    </row>
    <row r="226" spans="1:9">
      <c r="A226" s="23">
        <v>200</v>
      </c>
      <c r="B226" s="26" t="s">
        <v>180</v>
      </c>
      <c r="C226" s="26" t="s">
        <v>79</v>
      </c>
      <c r="D226" s="33">
        <f t="shared" si="0"/>
        <v>0</v>
      </c>
      <c r="E226" s="33">
        <f t="shared" si="0"/>
        <v>0</v>
      </c>
      <c r="F226" s="33">
        <f t="shared" si="0"/>
        <v>0</v>
      </c>
      <c r="G226" s="33">
        <f t="shared" si="0"/>
        <v>0</v>
      </c>
      <c r="H226" s="36"/>
      <c r="I226" s="36"/>
    </row>
    <row r="227" spans="1:9">
      <c r="A227" s="23">
        <v>200</v>
      </c>
      <c r="B227" s="26" t="s">
        <v>181</v>
      </c>
      <c r="C227" s="26" t="s">
        <v>81</v>
      </c>
      <c r="D227" s="33"/>
      <c r="E227" s="42"/>
      <c r="F227" s="42"/>
      <c r="G227" s="42"/>
      <c r="H227" s="36"/>
      <c r="I227" s="36"/>
    </row>
    <row r="228" spans="1:9">
      <c r="A228" s="15">
        <v>200</v>
      </c>
      <c r="B228" s="30" t="s">
        <v>261</v>
      </c>
      <c r="C228" s="30" t="s">
        <v>262</v>
      </c>
      <c r="D228" s="39"/>
      <c r="E228" s="38">
        <f>E232</f>
        <v>8525600</v>
      </c>
      <c r="F228" s="38"/>
      <c r="G228" s="38">
        <f>G232</f>
        <v>0</v>
      </c>
      <c r="H228" s="36"/>
      <c r="I228" s="36"/>
    </row>
    <row r="229" spans="1:9">
      <c r="A229" s="23">
        <v>200</v>
      </c>
      <c r="B229" s="24" t="s">
        <v>169</v>
      </c>
      <c r="C229" s="24" t="s">
        <v>170</v>
      </c>
      <c r="D229" s="33"/>
      <c r="E229" s="34">
        <f t="shared" ref="E229:G230" si="1">E230</f>
        <v>0</v>
      </c>
      <c r="F229" s="34"/>
      <c r="G229" s="34">
        <f t="shared" si="1"/>
        <v>0</v>
      </c>
      <c r="H229" s="36"/>
      <c r="I229" s="36"/>
    </row>
    <row r="230" spans="1:9">
      <c r="A230" s="23">
        <v>200</v>
      </c>
      <c r="B230" s="26" t="s">
        <v>180</v>
      </c>
      <c r="C230" s="26" t="s">
        <v>79</v>
      </c>
      <c r="D230" s="33"/>
      <c r="E230" s="34">
        <f t="shared" si="1"/>
        <v>0</v>
      </c>
      <c r="F230" s="34"/>
      <c r="G230" s="34">
        <f t="shared" si="1"/>
        <v>0</v>
      </c>
      <c r="H230" s="36"/>
      <c r="I230" s="36"/>
    </row>
    <row r="231" spans="1:9">
      <c r="A231" s="23">
        <v>200</v>
      </c>
      <c r="B231" s="26" t="s">
        <v>181</v>
      </c>
      <c r="C231" s="26" t="s">
        <v>81</v>
      </c>
      <c r="D231" s="33"/>
      <c r="E231" s="34"/>
      <c r="F231" s="34"/>
      <c r="G231" s="34"/>
      <c r="H231" s="36"/>
      <c r="I231" s="36"/>
    </row>
    <row r="232" spans="1:9">
      <c r="A232" s="23">
        <v>200</v>
      </c>
      <c r="B232" s="24" t="s">
        <v>208</v>
      </c>
      <c r="C232" s="24" t="s">
        <v>209</v>
      </c>
      <c r="D232" s="33"/>
      <c r="E232" s="34">
        <f>E233+E235</f>
        <v>8525600</v>
      </c>
      <c r="F232" s="34"/>
      <c r="G232" s="34">
        <f>G233+G235</f>
        <v>0</v>
      </c>
      <c r="H232" s="36"/>
      <c r="I232" s="36"/>
    </row>
    <row r="233" spans="1:9">
      <c r="A233" s="23">
        <v>200</v>
      </c>
      <c r="B233" s="24" t="s">
        <v>210</v>
      </c>
      <c r="C233" s="24" t="s">
        <v>61</v>
      </c>
      <c r="D233" s="33"/>
      <c r="E233" s="34">
        <f>E234</f>
        <v>0</v>
      </c>
      <c r="F233" s="34"/>
      <c r="G233" s="34">
        <f>G234</f>
        <v>0</v>
      </c>
      <c r="H233" s="36"/>
      <c r="I233" s="36"/>
    </row>
    <row r="234" spans="1:9">
      <c r="A234" s="23">
        <v>200</v>
      </c>
      <c r="B234" s="26" t="s">
        <v>263</v>
      </c>
      <c r="C234" s="26" t="s">
        <v>73</v>
      </c>
      <c r="D234" s="33"/>
      <c r="E234" s="34"/>
      <c r="F234" s="34"/>
      <c r="G234" s="34"/>
      <c r="H234" s="36"/>
      <c r="I234" s="36"/>
    </row>
    <row r="235" spans="1:9">
      <c r="A235" s="23">
        <v>200</v>
      </c>
      <c r="B235" s="26" t="s">
        <v>213</v>
      </c>
      <c r="C235" s="26" t="s">
        <v>79</v>
      </c>
      <c r="D235" s="33"/>
      <c r="E235" s="34">
        <f>E236</f>
        <v>8525600</v>
      </c>
      <c r="F235" s="34"/>
      <c r="G235" s="34">
        <f>G236</f>
        <v>0</v>
      </c>
      <c r="H235" s="36"/>
      <c r="I235" s="36"/>
    </row>
    <row r="236" spans="1:9">
      <c r="A236" s="23">
        <v>200</v>
      </c>
      <c r="B236" s="26" t="s">
        <v>214</v>
      </c>
      <c r="C236" s="26" t="s">
        <v>81</v>
      </c>
      <c r="D236" s="33"/>
      <c r="E236" s="42">
        <v>8525600</v>
      </c>
      <c r="F236" s="42"/>
      <c r="G236" s="42"/>
      <c r="H236" s="36"/>
      <c r="I236" s="36"/>
    </row>
    <row r="237" spans="1:9">
      <c r="A237" s="50">
        <v>200</v>
      </c>
      <c r="B237" s="30" t="s">
        <v>264</v>
      </c>
      <c r="C237" s="30" t="s">
        <v>265</v>
      </c>
      <c r="D237" s="33"/>
      <c r="E237" s="42">
        <f>E238</f>
        <v>0</v>
      </c>
      <c r="F237" s="42"/>
      <c r="G237" s="42"/>
      <c r="H237" s="36"/>
      <c r="I237" s="36"/>
    </row>
    <row r="238" spans="1:9">
      <c r="A238" s="23">
        <v>200</v>
      </c>
      <c r="B238" s="26" t="s">
        <v>266</v>
      </c>
      <c r="C238" s="26" t="s">
        <v>164</v>
      </c>
      <c r="D238" s="33"/>
      <c r="E238" s="42">
        <f>E239</f>
        <v>0</v>
      </c>
      <c r="F238" s="42"/>
      <c r="G238" s="42"/>
      <c r="H238" s="36"/>
      <c r="I238" s="36"/>
    </row>
    <row r="239" spans="1:9">
      <c r="A239" s="23">
        <v>200</v>
      </c>
      <c r="B239" s="26" t="s">
        <v>267</v>
      </c>
      <c r="C239" s="26" t="s">
        <v>268</v>
      </c>
      <c r="D239" s="33"/>
      <c r="E239" s="42"/>
      <c r="F239" s="42"/>
      <c r="G239" s="42"/>
      <c r="H239" s="36"/>
      <c r="I239" s="36"/>
    </row>
    <row r="240" spans="1:9">
      <c r="A240" s="15">
        <v>200</v>
      </c>
      <c r="B240" s="30" t="s">
        <v>269</v>
      </c>
      <c r="C240" s="30" t="s">
        <v>270</v>
      </c>
      <c r="D240" s="38">
        <f>D241</f>
        <v>0</v>
      </c>
      <c r="E240" s="51">
        <f>E241</f>
        <v>0</v>
      </c>
      <c r="F240" s="51">
        <f>F241</f>
        <v>0</v>
      </c>
      <c r="G240" s="51">
        <f>G241</f>
        <v>0</v>
      </c>
      <c r="H240" s="36"/>
      <c r="I240" s="36"/>
    </row>
    <row r="241" spans="1:9" s="20" customFormat="1">
      <c r="A241" s="23">
        <v>200</v>
      </c>
      <c r="B241" s="24" t="s">
        <v>271</v>
      </c>
      <c r="C241" s="24" t="s">
        <v>272</v>
      </c>
      <c r="D241" s="25">
        <f>D243</f>
        <v>0</v>
      </c>
      <c r="E241" s="47">
        <f>E243</f>
        <v>0</v>
      </c>
      <c r="F241" s="47">
        <f>F243</f>
        <v>0</v>
      </c>
      <c r="G241" s="47">
        <f>G243</f>
        <v>0</v>
      </c>
      <c r="H241" s="22"/>
      <c r="I241" s="22"/>
    </row>
    <row r="242" spans="1:9">
      <c r="A242" s="23">
        <v>200</v>
      </c>
      <c r="B242" s="26" t="s">
        <v>273</v>
      </c>
      <c r="C242" s="26" t="s">
        <v>36</v>
      </c>
      <c r="D242" s="34"/>
      <c r="E242" s="41"/>
      <c r="F242" s="41"/>
      <c r="G242" s="41"/>
      <c r="H242" s="36"/>
      <c r="I242" s="36"/>
    </row>
    <row r="243" spans="1:9">
      <c r="A243" s="23">
        <v>200</v>
      </c>
      <c r="B243" s="26" t="s">
        <v>274</v>
      </c>
      <c r="C243" s="26" t="s">
        <v>275</v>
      </c>
      <c r="D243" s="34">
        <f>D244</f>
        <v>0</v>
      </c>
      <c r="E243" s="41">
        <f>E244</f>
        <v>0</v>
      </c>
      <c r="F243" s="41">
        <f>F244</f>
        <v>0</v>
      </c>
      <c r="G243" s="41">
        <f>G244</f>
        <v>0</v>
      </c>
      <c r="H243" s="36"/>
      <c r="I243" s="36"/>
    </row>
    <row r="244" spans="1:9">
      <c r="A244" s="23">
        <v>200</v>
      </c>
      <c r="B244" s="26" t="s">
        <v>276</v>
      </c>
      <c r="C244" s="26" t="s">
        <v>277</v>
      </c>
      <c r="D244" s="37"/>
      <c r="E244" s="42"/>
      <c r="F244" s="42"/>
      <c r="G244" s="42"/>
      <c r="H244" s="36"/>
      <c r="I244" s="36"/>
    </row>
    <row r="245" spans="1:9">
      <c r="A245" s="15">
        <v>200</v>
      </c>
      <c r="B245" s="30" t="s">
        <v>278</v>
      </c>
      <c r="C245" s="30" t="s">
        <v>279</v>
      </c>
      <c r="D245" s="39">
        <f t="shared" ref="D245:G247" si="2">D246</f>
        <v>0</v>
      </c>
      <c r="E245" s="39">
        <f t="shared" si="2"/>
        <v>0</v>
      </c>
      <c r="F245" s="39">
        <f t="shared" si="2"/>
        <v>0</v>
      </c>
      <c r="G245" s="39">
        <f t="shared" si="2"/>
        <v>0</v>
      </c>
      <c r="H245" s="36"/>
      <c r="I245" s="36"/>
    </row>
    <row r="246" spans="1:9">
      <c r="A246" s="23">
        <v>200</v>
      </c>
      <c r="B246" s="24" t="s">
        <v>192</v>
      </c>
      <c r="C246" s="24" t="s">
        <v>193</v>
      </c>
      <c r="D246" s="33">
        <f t="shared" si="2"/>
        <v>0</v>
      </c>
      <c r="E246" s="33">
        <f t="shared" si="2"/>
        <v>0</v>
      </c>
      <c r="F246" s="33">
        <f t="shared" si="2"/>
        <v>0</v>
      </c>
      <c r="G246" s="33">
        <f t="shared" si="2"/>
        <v>0</v>
      </c>
      <c r="H246" s="36"/>
      <c r="I246" s="36"/>
    </row>
    <row r="247" spans="1:9">
      <c r="A247" s="23">
        <v>200</v>
      </c>
      <c r="B247" s="26" t="s">
        <v>280</v>
      </c>
      <c r="C247" s="26" t="s">
        <v>176</v>
      </c>
      <c r="D247" s="33">
        <f t="shared" si="2"/>
        <v>0</v>
      </c>
      <c r="E247" s="33">
        <f t="shared" si="2"/>
        <v>0</v>
      </c>
      <c r="F247" s="33">
        <f t="shared" si="2"/>
        <v>0</v>
      </c>
      <c r="G247" s="33">
        <f t="shared" si="2"/>
        <v>0</v>
      </c>
      <c r="H247" s="36"/>
      <c r="I247" s="36"/>
    </row>
    <row r="248" spans="1:9">
      <c r="A248" s="23">
        <v>200</v>
      </c>
      <c r="B248" s="26" t="s">
        <v>281</v>
      </c>
      <c r="C248" s="26" t="s">
        <v>282</v>
      </c>
      <c r="D248" s="33"/>
      <c r="E248" s="42"/>
      <c r="F248" s="42"/>
      <c r="G248" s="42"/>
      <c r="H248" s="36"/>
      <c r="I248" s="36"/>
    </row>
    <row r="249" spans="1:9">
      <c r="A249" s="15">
        <v>200</v>
      </c>
      <c r="B249" s="30" t="s">
        <v>283</v>
      </c>
      <c r="C249" s="30" t="s">
        <v>284</v>
      </c>
      <c r="D249" s="39"/>
      <c r="E249" s="43">
        <f>E250+E253</f>
        <v>106000</v>
      </c>
      <c r="F249" s="39"/>
      <c r="G249" s="43">
        <f>G250+G253</f>
        <v>0</v>
      </c>
      <c r="H249" s="36"/>
      <c r="I249" s="36"/>
    </row>
    <row r="250" spans="1:9">
      <c r="A250" s="50">
        <v>200</v>
      </c>
      <c r="B250" s="30" t="s">
        <v>44</v>
      </c>
      <c r="C250" s="30" t="s">
        <v>45</v>
      </c>
      <c r="D250" s="39"/>
      <c r="E250" s="51">
        <f>E251</f>
        <v>86000</v>
      </c>
      <c r="F250" s="39"/>
      <c r="G250" s="51">
        <f>G251</f>
        <v>0</v>
      </c>
      <c r="H250" s="36"/>
      <c r="I250" s="36"/>
    </row>
    <row r="251" spans="1:9">
      <c r="A251" s="23">
        <v>200</v>
      </c>
      <c r="B251" s="26" t="s">
        <v>285</v>
      </c>
      <c r="C251" s="26" t="s">
        <v>77</v>
      </c>
      <c r="D251" s="33"/>
      <c r="E251" s="41">
        <f>E252</f>
        <v>86000</v>
      </c>
      <c r="F251" s="33"/>
      <c r="G251" s="41">
        <f>G252</f>
        <v>0</v>
      </c>
      <c r="H251" s="36"/>
      <c r="I251" s="36"/>
    </row>
    <row r="252" spans="1:9">
      <c r="A252" s="23">
        <v>200</v>
      </c>
      <c r="B252" s="26" t="s">
        <v>286</v>
      </c>
      <c r="C252" s="26" t="s">
        <v>287</v>
      </c>
      <c r="D252" s="33"/>
      <c r="E252" s="41">
        <v>86000</v>
      </c>
      <c r="F252" s="42"/>
      <c r="G252" s="41"/>
      <c r="H252" s="36"/>
      <c r="I252" s="36"/>
    </row>
    <row r="253" spans="1:9">
      <c r="A253" s="50">
        <v>200</v>
      </c>
      <c r="B253" s="30" t="s">
        <v>15</v>
      </c>
      <c r="C253" s="30" t="s">
        <v>16</v>
      </c>
      <c r="D253" s="39"/>
      <c r="E253" s="51">
        <f>E254</f>
        <v>20000</v>
      </c>
      <c r="F253" s="60"/>
      <c r="G253" s="51">
        <f>G254</f>
        <v>0</v>
      </c>
      <c r="H253" s="36"/>
      <c r="I253" s="36"/>
    </row>
    <row r="254" spans="1:9">
      <c r="A254" s="23">
        <v>200</v>
      </c>
      <c r="B254" s="26" t="s">
        <v>228</v>
      </c>
      <c r="C254" s="26" t="s">
        <v>77</v>
      </c>
      <c r="D254" s="33"/>
      <c r="E254" s="41">
        <f>E255</f>
        <v>20000</v>
      </c>
      <c r="F254" s="41"/>
      <c r="G254" s="41">
        <f>G255</f>
        <v>0</v>
      </c>
      <c r="H254" s="36"/>
      <c r="I254" s="36"/>
    </row>
    <row r="255" spans="1:9">
      <c r="A255" s="23">
        <v>200</v>
      </c>
      <c r="B255" s="26" t="s">
        <v>288</v>
      </c>
      <c r="C255" s="26" t="s">
        <v>287</v>
      </c>
      <c r="D255" s="33"/>
      <c r="E255" s="42">
        <v>20000</v>
      </c>
      <c r="F255" s="42"/>
      <c r="G255" s="42"/>
      <c r="H255" s="36"/>
      <c r="I255" s="36"/>
    </row>
    <row r="256" spans="1:9">
      <c r="A256" s="15">
        <v>200</v>
      </c>
      <c r="B256" s="30" t="s">
        <v>289</v>
      </c>
      <c r="C256" s="30" t="s">
        <v>290</v>
      </c>
      <c r="D256" s="39"/>
      <c r="E256" s="43">
        <f>E257+E260</f>
        <v>0</v>
      </c>
      <c r="F256" s="60"/>
      <c r="G256" s="43">
        <f>G257+G260</f>
        <v>0</v>
      </c>
      <c r="H256" s="36"/>
      <c r="I256" s="36"/>
    </row>
    <row r="257" spans="1:9">
      <c r="A257" s="50">
        <v>200</v>
      </c>
      <c r="B257" s="30" t="s">
        <v>44</v>
      </c>
      <c r="C257" s="30" t="s">
        <v>45</v>
      </c>
      <c r="D257" s="39"/>
      <c r="E257" s="51">
        <f>E258</f>
        <v>0</v>
      </c>
      <c r="F257" s="60"/>
      <c r="G257" s="51">
        <f>G258</f>
        <v>0</v>
      </c>
      <c r="H257" s="36"/>
      <c r="I257" s="36"/>
    </row>
    <row r="258" spans="1:9">
      <c r="A258" s="23">
        <v>200</v>
      </c>
      <c r="B258" s="26" t="s">
        <v>285</v>
      </c>
      <c r="C258" s="26" t="s">
        <v>77</v>
      </c>
      <c r="D258" s="33"/>
      <c r="E258" s="41">
        <f>E259</f>
        <v>0</v>
      </c>
      <c r="F258" s="41"/>
      <c r="G258" s="41">
        <f>G259</f>
        <v>0</v>
      </c>
      <c r="H258" s="36"/>
      <c r="I258" s="36"/>
    </row>
    <row r="259" spans="1:9">
      <c r="A259" s="23">
        <v>200</v>
      </c>
      <c r="B259" s="26" t="s">
        <v>286</v>
      </c>
      <c r="C259" s="26" t="s">
        <v>287</v>
      </c>
      <c r="D259" s="33"/>
      <c r="E259" s="41"/>
      <c r="F259" s="41"/>
      <c r="G259" s="41"/>
      <c r="H259" s="36"/>
      <c r="I259" s="36"/>
    </row>
    <row r="260" spans="1:9">
      <c r="A260" s="50">
        <v>200</v>
      </c>
      <c r="B260" s="30" t="s">
        <v>15</v>
      </c>
      <c r="C260" s="30" t="s">
        <v>16</v>
      </c>
      <c r="D260" s="39"/>
      <c r="E260" s="51">
        <f>E261</f>
        <v>0</v>
      </c>
      <c r="F260" s="60"/>
      <c r="G260" s="51">
        <f>G261</f>
        <v>0</v>
      </c>
      <c r="H260" s="36"/>
      <c r="I260" s="36"/>
    </row>
    <row r="261" spans="1:9">
      <c r="A261" s="23">
        <v>200</v>
      </c>
      <c r="B261" s="26" t="s">
        <v>228</v>
      </c>
      <c r="C261" s="26" t="s">
        <v>77</v>
      </c>
      <c r="D261" s="33"/>
      <c r="E261" s="41">
        <f>E262</f>
        <v>0</v>
      </c>
      <c r="F261" s="41"/>
      <c r="G261" s="41">
        <f>G262</f>
        <v>0</v>
      </c>
      <c r="H261" s="36"/>
      <c r="I261" s="36"/>
    </row>
    <row r="262" spans="1:9">
      <c r="A262" s="23">
        <v>200</v>
      </c>
      <c r="B262" s="26" t="s">
        <v>288</v>
      </c>
      <c r="C262" s="26" t="s">
        <v>287</v>
      </c>
      <c r="D262" s="33"/>
      <c r="E262" s="41"/>
      <c r="F262" s="41"/>
      <c r="G262" s="41"/>
      <c r="H262" s="36"/>
      <c r="I262" s="36"/>
    </row>
    <row r="263" spans="1:9">
      <c r="A263" s="15">
        <v>200</v>
      </c>
      <c r="B263" s="30" t="s">
        <v>291</v>
      </c>
      <c r="C263" s="30" t="s">
        <v>292</v>
      </c>
      <c r="D263" s="39"/>
      <c r="E263" s="43">
        <f>E264+E267</f>
        <v>24000</v>
      </c>
      <c r="F263" s="60"/>
      <c r="G263" s="43">
        <f>G264+G267</f>
        <v>0.62</v>
      </c>
      <c r="H263" s="36"/>
      <c r="I263" s="36"/>
    </row>
    <row r="264" spans="1:9">
      <c r="A264" s="50">
        <v>200</v>
      </c>
      <c r="B264" s="30" t="s">
        <v>44</v>
      </c>
      <c r="C264" s="30" t="s">
        <v>45</v>
      </c>
      <c r="D264" s="39"/>
      <c r="E264" s="51">
        <f>E265</f>
        <v>6000</v>
      </c>
      <c r="F264" s="60"/>
      <c r="G264" s="51">
        <f>G265</f>
        <v>0</v>
      </c>
      <c r="H264" s="36"/>
      <c r="I264" s="36"/>
    </row>
    <row r="265" spans="1:9">
      <c r="A265" s="23">
        <v>200</v>
      </c>
      <c r="B265" s="26" t="s">
        <v>285</v>
      </c>
      <c r="C265" s="26" t="s">
        <v>77</v>
      </c>
      <c r="D265" s="33"/>
      <c r="E265" s="41">
        <f>E266</f>
        <v>6000</v>
      </c>
      <c r="F265" s="54"/>
      <c r="G265" s="41">
        <f>G266</f>
        <v>0</v>
      </c>
      <c r="H265" s="36"/>
      <c r="I265" s="36"/>
    </row>
    <row r="266" spans="1:9">
      <c r="A266" s="23">
        <v>200</v>
      </c>
      <c r="B266" s="26" t="s">
        <v>293</v>
      </c>
      <c r="C266" s="26" t="s">
        <v>294</v>
      </c>
      <c r="D266" s="33"/>
      <c r="E266" s="41">
        <v>6000</v>
      </c>
      <c r="F266" s="41"/>
      <c r="G266" s="41">
        <v>0</v>
      </c>
      <c r="H266" s="36"/>
      <c r="I266" s="36"/>
    </row>
    <row r="267" spans="1:9">
      <c r="A267" s="50">
        <v>200</v>
      </c>
      <c r="B267" s="30" t="s">
        <v>15</v>
      </c>
      <c r="C267" s="30" t="s">
        <v>16</v>
      </c>
      <c r="D267" s="39"/>
      <c r="E267" s="51">
        <f>E268</f>
        <v>18000</v>
      </c>
      <c r="F267" s="60"/>
      <c r="G267" s="51">
        <f>G268</f>
        <v>0.62</v>
      </c>
      <c r="H267" s="36"/>
      <c r="I267" s="36"/>
    </row>
    <row r="268" spans="1:9">
      <c r="A268" s="23">
        <v>200</v>
      </c>
      <c r="B268" s="26" t="s">
        <v>228</v>
      </c>
      <c r="C268" s="26" t="s">
        <v>77</v>
      </c>
      <c r="D268" s="33"/>
      <c r="E268" s="41">
        <f>E269</f>
        <v>18000</v>
      </c>
      <c r="F268" s="41"/>
      <c r="G268" s="41">
        <f>G269</f>
        <v>0.62</v>
      </c>
      <c r="H268" s="36"/>
      <c r="I268" s="36"/>
    </row>
    <row r="269" spans="1:9">
      <c r="A269" s="23"/>
      <c r="B269" s="26" t="s">
        <v>295</v>
      </c>
      <c r="C269" s="26" t="s">
        <v>294</v>
      </c>
      <c r="D269" s="33"/>
      <c r="E269" s="42">
        <v>18000</v>
      </c>
      <c r="F269" s="42"/>
      <c r="G269" s="42">
        <v>0.62</v>
      </c>
      <c r="H269" s="36"/>
      <c r="I269" s="36"/>
    </row>
    <row r="270" spans="1:9">
      <c r="A270" s="23"/>
      <c r="B270" s="30" t="s">
        <v>296</v>
      </c>
      <c r="C270" s="30" t="s">
        <v>297</v>
      </c>
      <c r="D270" s="33"/>
      <c r="E270" s="51">
        <f>E271</f>
        <v>0</v>
      </c>
      <c r="F270" s="51"/>
      <c r="G270" s="51">
        <f>G271</f>
        <v>0</v>
      </c>
      <c r="H270" s="36"/>
      <c r="I270" s="36"/>
    </row>
    <row r="271" spans="1:9" s="20" customFormat="1">
      <c r="A271" s="23">
        <v>200</v>
      </c>
      <c r="B271" s="16" t="s">
        <v>298</v>
      </c>
      <c r="C271" s="16" t="s">
        <v>299</v>
      </c>
      <c r="D271" s="33"/>
      <c r="E271" s="51">
        <f>E272</f>
        <v>0</v>
      </c>
      <c r="F271" s="42"/>
      <c r="G271" s="51">
        <f>G272</f>
        <v>0</v>
      </c>
      <c r="H271" s="22"/>
      <c r="I271" s="22"/>
    </row>
    <row r="272" spans="1:9">
      <c r="A272" s="23">
        <v>200</v>
      </c>
      <c r="B272" s="26" t="s">
        <v>300</v>
      </c>
      <c r="C272" s="26" t="s">
        <v>77</v>
      </c>
      <c r="D272" s="33"/>
      <c r="E272" s="41">
        <f>E273</f>
        <v>0</v>
      </c>
      <c r="F272" s="42"/>
      <c r="G272" s="41">
        <f>G273</f>
        <v>0</v>
      </c>
      <c r="H272" s="36"/>
      <c r="I272" s="36"/>
    </row>
    <row r="273" spans="1:9">
      <c r="A273" s="23">
        <v>200</v>
      </c>
      <c r="B273" s="26" t="s">
        <v>301</v>
      </c>
      <c r="C273" s="26" t="s">
        <v>302</v>
      </c>
      <c r="D273" s="33"/>
      <c r="E273" s="41"/>
      <c r="F273" s="42"/>
      <c r="G273" s="42"/>
      <c r="H273" s="61"/>
      <c r="I273" s="61"/>
    </row>
    <row r="274" spans="1:9">
      <c r="A274" s="15"/>
      <c r="B274" s="16" t="s">
        <v>303</v>
      </c>
      <c r="C274" s="16" t="s">
        <v>304</v>
      </c>
      <c r="D274" s="17">
        <f>[1]Доходы!D8-[1]Расходы!D6</f>
        <v>19749884.600000001</v>
      </c>
      <c r="E274" s="32"/>
      <c r="F274" s="32">
        <f>[1]Доходы!F8-[1]Расходы!F6</f>
        <v>820676.34</v>
      </c>
      <c r="G274" s="32">
        <f>[1]Доходы!G8-[1]Расходы!G6</f>
        <v>-1763332.540000001</v>
      </c>
    </row>
    <row r="275" spans="1:9">
      <c r="B275" s="36"/>
      <c r="C275" s="36"/>
      <c r="D275" s="36"/>
      <c r="E275" s="62" t="s">
        <v>3</v>
      </c>
      <c r="F275" s="62"/>
      <c r="G275" s="36"/>
    </row>
    <row r="276" spans="1:9">
      <c r="B276" s="63" t="s">
        <v>305</v>
      </c>
      <c r="C276" s="63"/>
      <c r="E276" s="61"/>
      <c r="F276" s="61"/>
      <c r="G276" s="61"/>
    </row>
    <row r="277" spans="1:9">
      <c r="B277" s="63"/>
      <c r="C277" s="63"/>
      <c r="E277" s="64"/>
      <c r="F277" s="64"/>
    </row>
    <row r="278" spans="1:9">
      <c r="B278" t="s">
        <v>306</v>
      </c>
      <c r="E278" s="65"/>
      <c r="F278" s="65"/>
    </row>
  </sheetData>
  <mergeCells count="8">
    <mergeCell ref="B276:C277"/>
    <mergeCell ref="A1:G1"/>
    <mergeCell ref="H1:I1"/>
    <mergeCell ref="C2:E2"/>
    <mergeCell ref="A3:G3"/>
    <mergeCell ref="H3:I3"/>
    <mergeCell ref="A4:G4"/>
    <mergeCell ref="H4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>
      <selection sqref="A1:XFD1048576"/>
    </sheetView>
  </sheetViews>
  <sheetFormatPr defaultColWidth="16.42578125" defaultRowHeight="15"/>
  <cols>
    <col min="1" max="1" width="4.28515625" customWidth="1"/>
    <col min="2" max="2" width="22.85546875" style="66" customWidth="1"/>
    <col min="3" max="3" width="28" style="71" customWidth="1"/>
    <col min="4" max="4" width="14" style="72" customWidth="1"/>
    <col min="5" max="5" width="14.140625" style="66" customWidth="1"/>
    <col min="6" max="6" width="11.28515625" customWidth="1"/>
    <col min="7" max="7" width="14.28515625" style="66" customWidth="1"/>
    <col min="8" max="8" width="6" hidden="1" customWidth="1"/>
  </cols>
  <sheetData>
    <row r="1" spans="1:8" ht="14.25" customHeight="1">
      <c r="A1" t="s">
        <v>477</v>
      </c>
      <c r="C1" s="67" t="s">
        <v>307</v>
      </c>
      <c r="D1" s="67"/>
      <c r="E1" s="67"/>
      <c r="F1" s="67"/>
      <c r="G1" s="67"/>
    </row>
    <row r="2" spans="1:8" ht="12.75" customHeight="1">
      <c r="C2" s="67" t="s">
        <v>308</v>
      </c>
      <c r="D2" s="67"/>
      <c r="E2" s="67"/>
      <c r="F2" s="67"/>
      <c r="G2" s="67"/>
    </row>
    <row r="3" spans="1:8" ht="14.25" customHeight="1">
      <c r="C3" s="68" t="s">
        <v>309</v>
      </c>
      <c r="D3" s="68"/>
      <c r="E3" s="68"/>
      <c r="F3" s="68"/>
      <c r="G3" s="68"/>
    </row>
    <row r="4" spans="1:8" ht="14.25" customHeight="1">
      <c r="C4" s="68" t="s">
        <v>310</v>
      </c>
      <c r="D4" s="68"/>
      <c r="E4" s="68"/>
      <c r="F4" s="69"/>
      <c r="G4" s="70"/>
    </row>
    <row r="5" spans="1:8" ht="7.5" customHeight="1"/>
    <row r="6" spans="1:8" ht="12.75" customHeight="1">
      <c r="G6" s="73" t="s">
        <v>311</v>
      </c>
    </row>
    <row r="7" spans="1:8" ht="60" customHeight="1">
      <c r="A7" s="74" t="s">
        <v>312</v>
      </c>
      <c r="B7" s="75" t="s">
        <v>5</v>
      </c>
      <c r="C7" s="74" t="s">
        <v>6</v>
      </c>
      <c r="D7" s="74" t="s">
        <v>313</v>
      </c>
      <c r="E7" s="75" t="s">
        <v>314</v>
      </c>
      <c r="F7" s="74" t="s">
        <v>315</v>
      </c>
      <c r="G7" s="75" t="s">
        <v>10</v>
      </c>
      <c r="H7" s="76" t="s">
        <v>316</v>
      </c>
    </row>
    <row r="8" spans="1:8" s="82" customFormat="1" ht="15.75" customHeight="1">
      <c r="A8" s="77" t="s">
        <v>317</v>
      </c>
      <c r="B8" s="78" t="s">
        <v>318</v>
      </c>
      <c r="C8" s="79" t="s">
        <v>319</v>
      </c>
      <c r="D8" s="80">
        <f>D9+D61</f>
        <v>19749884.600000001</v>
      </c>
      <c r="E8" s="80">
        <f>E9+E61</f>
        <v>31718484.600000001</v>
      </c>
      <c r="F8" s="80">
        <f>F9+F61</f>
        <v>820676.34</v>
      </c>
      <c r="G8" s="80">
        <f>G9+G61</f>
        <v>4024213.88</v>
      </c>
      <c r="H8" s="81">
        <f>G8/E8*100</f>
        <v>12.687282922715671</v>
      </c>
    </row>
    <row r="9" spans="1:8" ht="21">
      <c r="A9" s="77" t="s">
        <v>317</v>
      </c>
      <c r="B9" s="83" t="s">
        <v>320</v>
      </c>
      <c r="C9" s="84" t="s">
        <v>321</v>
      </c>
      <c r="D9" s="85"/>
      <c r="E9" s="86">
        <f>E10+E15+E19+E27+E30+E37+E44+E53+E56</f>
        <v>11758000</v>
      </c>
      <c r="F9" s="86"/>
      <c r="G9" s="86">
        <f>G10+G15+G19+G27+G30+G37+G44+G53+G56</f>
        <v>3153837.63</v>
      </c>
      <c r="H9" s="87">
        <f>G9/E9*100</f>
        <v>26.822908913080457</v>
      </c>
    </row>
    <row r="10" spans="1:8" ht="21.75" customHeight="1">
      <c r="A10" s="77" t="s">
        <v>317</v>
      </c>
      <c r="B10" s="88" t="s">
        <v>322</v>
      </c>
      <c r="C10" s="89" t="s">
        <v>323</v>
      </c>
      <c r="D10" s="90"/>
      <c r="E10" s="91">
        <f>E11</f>
        <v>710000</v>
      </c>
      <c r="F10" s="91"/>
      <c r="G10" s="91">
        <f>G11</f>
        <v>284677.88</v>
      </c>
      <c r="H10" s="92">
        <f>G10/E10*100</f>
        <v>40.095476056338029</v>
      </c>
    </row>
    <row r="11" spans="1:8" ht="14.25" customHeight="1">
      <c r="A11" s="77" t="s">
        <v>317</v>
      </c>
      <c r="B11" s="93" t="s">
        <v>324</v>
      </c>
      <c r="C11" s="94" t="s">
        <v>325</v>
      </c>
      <c r="D11" s="95"/>
      <c r="E11" s="96">
        <f>E12+E13+E14</f>
        <v>710000</v>
      </c>
      <c r="F11" s="96"/>
      <c r="G11" s="96">
        <f>G12+G13+G14</f>
        <v>284677.88</v>
      </c>
      <c r="H11" s="92">
        <f>G11/E11*100</f>
        <v>40.095476056338029</v>
      </c>
    </row>
    <row r="12" spans="1:8" ht="94.5" customHeight="1">
      <c r="A12" s="77" t="s">
        <v>317</v>
      </c>
      <c r="B12" s="97" t="s">
        <v>326</v>
      </c>
      <c r="C12" s="98" t="s">
        <v>327</v>
      </c>
      <c r="D12" s="99"/>
      <c r="E12" s="100">
        <v>710000</v>
      </c>
      <c r="F12" s="100"/>
      <c r="G12" s="100">
        <v>283387.37</v>
      </c>
      <c r="H12" s="92">
        <f>G12/E12*100</f>
        <v>39.913714084507042</v>
      </c>
    </row>
    <row r="13" spans="1:8" ht="108" customHeight="1">
      <c r="A13" s="77" t="s">
        <v>317</v>
      </c>
      <c r="B13" s="97" t="s">
        <v>328</v>
      </c>
      <c r="C13" s="98" t="s">
        <v>329</v>
      </c>
      <c r="D13" s="99"/>
      <c r="E13" s="100"/>
      <c r="F13" s="100"/>
      <c r="G13" s="100">
        <v>0</v>
      </c>
      <c r="H13" s="101"/>
    </row>
    <row r="14" spans="1:8" ht="64.5" customHeight="1">
      <c r="A14" s="77" t="s">
        <v>317</v>
      </c>
      <c r="B14" s="97" t="s">
        <v>330</v>
      </c>
      <c r="C14" s="98" t="s">
        <v>331</v>
      </c>
      <c r="D14" s="99"/>
      <c r="E14" s="100">
        <v>0</v>
      </c>
      <c r="F14" s="100"/>
      <c r="G14" s="100">
        <v>1290.51</v>
      </c>
      <c r="H14" s="101"/>
    </row>
    <row r="15" spans="1:8" ht="21">
      <c r="A15" s="77" t="s">
        <v>317</v>
      </c>
      <c r="B15" s="88" t="s">
        <v>332</v>
      </c>
      <c r="C15" s="89" t="s">
        <v>333</v>
      </c>
      <c r="D15" s="90"/>
      <c r="E15" s="91">
        <f>E16</f>
        <v>6000</v>
      </c>
      <c r="F15" s="91"/>
      <c r="G15" s="91">
        <f>G16</f>
        <v>2454.3000000000002</v>
      </c>
      <c r="H15" s="87">
        <f>G15/E15*100</f>
        <v>40.905000000000001</v>
      </c>
    </row>
    <row r="16" spans="1:8" ht="15" customHeight="1">
      <c r="A16" s="77" t="s">
        <v>317</v>
      </c>
      <c r="B16" s="93" t="s">
        <v>334</v>
      </c>
      <c r="C16" s="94" t="s">
        <v>335</v>
      </c>
      <c r="D16" s="95"/>
      <c r="E16" s="96">
        <f>E17</f>
        <v>6000</v>
      </c>
      <c r="F16" s="96"/>
      <c r="G16" s="96">
        <f>G17</f>
        <v>2454.3000000000002</v>
      </c>
      <c r="H16" s="102">
        <f>G16/E16*100</f>
        <v>40.905000000000001</v>
      </c>
    </row>
    <row r="17" spans="1:8" ht="14.25" customHeight="1">
      <c r="A17" s="77" t="s">
        <v>317</v>
      </c>
      <c r="B17" s="97" t="s">
        <v>336</v>
      </c>
      <c r="C17" s="98" t="s">
        <v>335</v>
      </c>
      <c r="D17" s="99"/>
      <c r="E17" s="100">
        <v>6000</v>
      </c>
      <c r="F17" s="100"/>
      <c r="G17" s="100">
        <v>2454.3000000000002</v>
      </c>
      <c r="H17" s="102">
        <f>G17/E17*100</f>
        <v>40.905000000000001</v>
      </c>
    </row>
    <row r="18" spans="1:8" ht="33" customHeight="1">
      <c r="A18" s="77" t="s">
        <v>317</v>
      </c>
      <c r="B18" s="103" t="s">
        <v>337</v>
      </c>
      <c r="C18" s="104" t="s">
        <v>338</v>
      </c>
      <c r="D18" s="105"/>
      <c r="E18" s="106"/>
      <c r="F18" s="106"/>
      <c r="G18" s="106"/>
      <c r="H18" s="107"/>
    </row>
    <row r="19" spans="1:8" ht="14.25" customHeight="1">
      <c r="A19" s="77" t="s">
        <v>317</v>
      </c>
      <c r="B19" s="88" t="s">
        <v>339</v>
      </c>
      <c r="C19" s="89" t="s">
        <v>340</v>
      </c>
      <c r="D19" s="90"/>
      <c r="E19" s="91">
        <f>E20+E22</f>
        <v>11025000</v>
      </c>
      <c r="F19" s="91"/>
      <c r="G19" s="91">
        <f>G20+G22</f>
        <v>2818652.4499999997</v>
      </c>
      <c r="H19" s="92">
        <f>G19/E19*100</f>
        <v>25.566008616780046</v>
      </c>
    </row>
    <row r="20" spans="1:8" ht="15" customHeight="1">
      <c r="A20" s="77" t="s">
        <v>317</v>
      </c>
      <c r="B20" s="93" t="s">
        <v>341</v>
      </c>
      <c r="C20" s="94" t="s">
        <v>342</v>
      </c>
      <c r="D20" s="95"/>
      <c r="E20" s="96">
        <f>E21</f>
        <v>1060000</v>
      </c>
      <c r="F20" s="96"/>
      <c r="G20" s="96">
        <f>G21</f>
        <v>181234.03</v>
      </c>
      <c r="H20" s="92">
        <f t="shared" ref="H20:H26" si="0">G20/E20*100</f>
        <v>17.097550000000002</v>
      </c>
    </row>
    <row r="21" spans="1:8" ht="57.75" customHeight="1">
      <c r="A21" s="77" t="s">
        <v>317</v>
      </c>
      <c r="B21" s="97" t="s">
        <v>343</v>
      </c>
      <c r="C21" s="98" t="s">
        <v>344</v>
      </c>
      <c r="D21" s="99"/>
      <c r="E21" s="100">
        <v>1060000</v>
      </c>
      <c r="F21" s="100"/>
      <c r="G21" s="108">
        <v>181234.03</v>
      </c>
      <c r="H21" s="92">
        <f t="shared" si="0"/>
        <v>17.097550000000002</v>
      </c>
    </row>
    <row r="22" spans="1:8" ht="14.25" customHeight="1">
      <c r="A22" s="77" t="s">
        <v>317</v>
      </c>
      <c r="B22" s="93" t="s">
        <v>345</v>
      </c>
      <c r="C22" s="94" t="s">
        <v>346</v>
      </c>
      <c r="D22" s="95"/>
      <c r="E22" s="96">
        <f>E23+E25</f>
        <v>9965000</v>
      </c>
      <c r="F22" s="96"/>
      <c r="G22" s="96">
        <f>G23+G25</f>
        <v>2637418.42</v>
      </c>
      <c r="H22" s="92">
        <f t="shared" si="0"/>
        <v>26.466818063221275</v>
      </c>
    </row>
    <row r="23" spans="1:8" ht="14.25" customHeight="1">
      <c r="A23" s="77" t="s">
        <v>317</v>
      </c>
      <c r="B23" s="97" t="s">
        <v>347</v>
      </c>
      <c r="C23" s="98" t="s">
        <v>348</v>
      </c>
      <c r="D23" s="99"/>
      <c r="E23" s="100">
        <f>E24</f>
        <v>4623000</v>
      </c>
      <c r="F23" s="100"/>
      <c r="G23" s="100">
        <f>G24</f>
        <v>1063261.67</v>
      </c>
      <c r="H23" s="92">
        <f t="shared" si="0"/>
        <v>22.999387194462468</v>
      </c>
    </row>
    <row r="24" spans="1:8" ht="47.25" customHeight="1">
      <c r="A24" s="77" t="s">
        <v>317</v>
      </c>
      <c r="B24" s="97" t="s">
        <v>349</v>
      </c>
      <c r="C24" s="98" t="s">
        <v>350</v>
      </c>
      <c r="D24" s="99"/>
      <c r="E24" s="100">
        <v>4623000</v>
      </c>
      <c r="F24" s="100"/>
      <c r="G24" s="100">
        <v>1063261.67</v>
      </c>
      <c r="H24" s="92">
        <f t="shared" si="0"/>
        <v>22.999387194462468</v>
      </c>
    </row>
    <row r="25" spans="1:8" ht="15" customHeight="1">
      <c r="A25" s="77" t="s">
        <v>317</v>
      </c>
      <c r="B25" s="97" t="s">
        <v>351</v>
      </c>
      <c r="C25" s="98" t="s">
        <v>352</v>
      </c>
      <c r="D25" s="99"/>
      <c r="E25" s="100">
        <f>E26</f>
        <v>5342000</v>
      </c>
      <c r="F25" s="100"/>
      <c r="G25" s="100">
        <f>G26</f>
        <v>1574156.75</v>
      </c>
      <c r="H25" s="92">
        <f t="shared" si="0"/>
        <v>29.467554286783976</v>
      </c>
    </row>
    <row r="26" spans="1:8" ht="47.25" customHeight="1">
      <c r="A26" s="77" t="s">
        <v>317</v>
      </c>
      <c r="B26" s="97" t="s">
        <v>353</v>
      </c>
      <c r="C26" s="98" t="s">
        <v>354</v>
      </c>
      <c r="D26" s="99"/>
      <c r="E26" s="100">
        <v>5342000</v>
      </c>
      <c r="F26" s="100"/>
      <c r="G26" s="100">
        <v>1574156.75</v>
      </c>
      <c r="H26" s="92">
        <f t="shared" si="0"/>
        <v>29.467554286783976</v>
      </c>
    </row>
    <row r="27" spans="1:8" ht="21">
      <c r="A27" s="77" t="s">
        <v>317</v>
      </c>
      <c r="B27" s="88" t="s">
        <v>355</v>
      </c>
      <c r="C27" s="89" t="s">
        <v>356</v>
      </c>
      <c r="D27" s="90"/>
      <c r="E27" s="91">
        <f>E28</f>
        <v>0</v>
      </c>
      <c r="F27" s="91"/>
      <c r="G27" s="91">
        <f>G28</f>
        <v>0</v>
      </c>
      <c r="H27" s="109"/>
    </row>
    <row r="28" spans="1:8" ht="68.25" customHeight="1">
      <c r="A28" s="77" t="s">
        <v>317</v>
      </c>
      <c r="B28" s="93" t="s">
        <v>357</v>
      </c>
      <c r="C28" s="94" t="s">
        <v>358</v>
      </c>
      <c r="D28" s="95"/>
      <c r="E28" s="96">
        <f>E29</f>
        <v>0</v>
      </c>
      <c r="F28" s="96"/>
      <c r="G28" s="96">
        <f>G29</f>
        <v>0</v>
      </c>
      <c r="H28" s="109"/>
    </row>
    <row r="29" spans="1:8" ht="97.5" customHeight="1">
      <c r="A29" s="77" t="s">
        <v>317</v>
      </c>
      <c r="B29" s="97" t="s">
        <v>359</v>
      </c>
      <c r="C29" s="98" t="s">
        <v>360</v>
      </c>
      <c r="D29" s="99"/>
      <c r="E29" s="100"/>
      <c r="F29" s="100"/>
      <c r="G29" s="100">
        <f>[2]Лист2!H33</f>
        <v>0</v>
      </c>
      <c r="H29" s="109"/>
    </row>
    <row r="30" spans="1:8" ht="58.5" customHeight="1">
      <c r="A30" s="77" t="s">
        <v>317</v>
      </c>
      <c r="B30" s="88" t="s">
        <v>361</v>
      </c>
      <c r="C30" s="89" t="s">
        <v>362</v>
      </c>
      <c r="D30" s="90"/>
      <c r="E30" s="91">
        <f>E34</f>
        <v>8000</v>
      </c>
      <c r="F30" s="91"/>
      <c r="G30" s="91">
        <f>G34</f>
        <v>19280</v>
      </c>
      <c r="H30" s="92">
        <f>G30/E30*100</f>
        <v>241</v>
      </c>
    </row>
    <row r="31" spans="1:8" ht="109.5" customHeight="1">
      <c r="A31" s="77" t="s">
        <v>317</v>
      </c>
      <c r="B31" s="110" t="s">
        <v>363</v>
      </c>
      <c r="C31" s="111" t="s">
        <v>364</v>
      </c>
      <c r="D31" s="90"/>
      <c r="E31" s="91"/>
      <c r="F31" s="91"/>
      <c r="G31" s="91"/>
      <c r="H31" s="92"/>
    </row>
    <row r="32" spans="1:8" ht="102" customHeight="1">
      <c r="A32" s="77" t="s">
        <v>317</v>
      </c>
      <c r="B32" s="97" t="s">
        <v>365</v>
      </c>
      <c r="C32" s="98" t="s">
        <v>366</v>
      </c>
      <c r="D32" s="99"/>
      <c r="E32" s="100">
        <f>E33</f>
        <v>0</v>
      </c>
      <c r="F32" s="100"/>
      <c r="G32" s="100">
        <f>G33</f>
        <v>0</v>
      </c>
      <c r="H32" s="109"/>
    </row>
    <row r="33" spans="1:8" ht="100.5" customHeight="1">
      <c r="A33" s="77" t="s">
        <v>317</v>
      </c>
      <c r="B33" s="97" t="s">
        <v>367</v>
      </c>
      <c r="C33" s="98" t="s">
        <v>368</v>
      </c>
      <c r="D33" s="99"/>
      <c r="E33" s="108"/>
      <c r="F33" s="108"/>
      <c r="G33" s="108"/>
      <c r="H33" s="109"/>
    </row>
    <row r="34" spans="1:8" ht="113.25" customHeight="1">
      <c r="A34" s="77" t="s">
        <v>317</v>
      </c>
      <c r="B34" s="93" t="s">
        <v>369</v>
      </c>
      <c r="C34" s="94" t="s">
        <v>370</v>
      </c>
      <c r="D34" s="95"/>
      <c r="E34" s="96">
        <f>E35</f>
        <v>8000</v>
      </c>
      <c r="F34" s="96"/>
      <c r="G34" s="96">
        <f>G35</f>
        <v>19280</v>
      </c>
      <c r="H34" s="92">
        <f>G34/E34*100</f>
        <v>241</v>
      </c>
    </row>
    <row r="35" spans="1:8" ht="105" customHeight="1">
      <c r="A35" s="77" t="s">
        <v>317</v>
      </c>
      <c r="B35" s="97" t="s">
        <v>371</v>
      </c>
      <c r="C35" s="98" t="s">
        <v>372</v>
      </c>
      <c r="D35" s="99"/>
      <c r="E35" s="100">
        <f>E36</f>
        <v>8000</v>
      </c>
      <c r="F35" s="100"/>
      <c r="G35" s="100">
        <f>G36</f>
        <v>19280</v>
      </c>
      <c r="H35" s="92">
        <f>G35/E35*100</f>
        <v>241</v>
      </c>
    </row>
    <row r="36" spans="1:8" ht="94.5" customHeight="1">
      <c r="A36" s="77" t="s">
        <v>317</v>
      </c>
      <c r="B36" s="97" t="s">
        <v>373</v>
      </c>
      <c r="C36" s="98" t="s">
        <v>374</v>
      </c>
      <c r="D36" s="105"/>
      <c r="E36" s="100">
        <v>8000</v>
      </c>
      <c r="F36" s="100"/>
      <c r="G36" s="100">
        <v>19280</v>
      </c>
      <c r="H36" s="92">
        <f>G36/E36*100</f>
        <v>241</v>
      </c>
    </row>
    <row r="37" spans="1:8" ht="45" customHeight="1">
      <c r="A37" s="77" t="s">
        <v>317</v>
      </c>
      <c r="B37" s="88" t="s">
        <v>375</v>
      </c>
      <c r="C37" s="89" t="s">
        <v>376</v>
      </c>
      <c r="D37" s="90"/>
      <c r="E37" s="91">
        <f>E38</f>
        <v>0</v>
      </c>
      <c r="F37" s="91"/>
      <c r="G37" s="91">
        <f>G38</f>
        <v>0</v>
      </c>
      <c r="H37" s="109"/>
    </row>
    <row r="38" spans="1:8" ht="24" customHeight="1">
      <c r="A38" s="77" t="s">
        <v>317</v>
      </c>
      <c r="B38" s="97" t="s">
        <v>377</v>
      </c>
      <c r="C38" s="98" t="s">
        <v>378</v>
      </c>
      <c r="D38" s="99"/>
      <c r="E38" s="100">
        <f>E39</f>
        <v>0</v>
      </c>
      <c r="F38" s="100"/>
      <c r="G38" s="100">
        <f>G39</f>
        <v>0</v>
      </c>
      <c r="H38" s="109"/>
    </row>
    <row r="39" spans="1:8" ht="24.75" customHeight="1">
      <c r="A39" s="77" t="s">
        <v>317</v>
      </c>
      <c r="B39" s="97" t="s">
        <v>379</v>
      </c>
      <c r="C39" s="98" t="s">
        <v>380</v>
      </c>
      <c r="D39" s="99"/>
      <c r="E39" s="100">
        <f>E40</f>
        <v>0</v>
      </c>
      <c r="F39" s="100"/>
      <c r="G39" s="100">
        <f>G40</f>
        <v>0</v>
      </c>
      <c r="H39" s="109"/>
    </row>
    <row r="40" spans="1:8" ht="35.25" customHeight="1">
      <c r="A40" s="77" t="s">
        <v>317</v>
      </c>
      <c r="B40" s="97" t="s">
        <v>381</v>
      </c>
      <c r="C40" s="98" t="s">
        <v>382</v>
      </c>
      <c r="D40" s="99"/>
      <c r="E40" s="112"/>
      <c r="F40" s="112"/>
      <c r="G40" s="108"/>
      <c r="H40" s="109"/>
    </row>
    <row r="41" spans="1:8" ht="24" customHeight="1">
      <c r="A41" s="77" t="s">
        <v>317</v>
      </c>
      <c r="B41" s="113" t="s">
        <v>383</v>
      </c>
      <c r="C41" s="114" t="s">
        <v>384</v>
      </c>
      <c r="D41" s="105"/>
      <c r="E41" s="115"/>
      <c r="F41" s="115"/>
      <c r="G41" s="115"/>
      <c r="H41" s="107"/>
    </row>
    <row r="42" spans="1:8" ht="27.75" customHeight="1">
      <c r="A42" s="77" t="s">
        <v>317</v>
      </c>
      <c r="B42" s="116" t="s">
        <v>385</v>
      </c>
      <c r="C42" s="117" t="s">
        <v>386</v>
      </c>
      <c r="D42" s="105"/>
      <c r="E42" s="115"/>
      <c r="F42" s="115"/>
      <c r="G42" s="115"/>
      <c r="H42" s="107"/>
    </row>
    <row r="43" spans="1:8" ht="31.5" customHeight="1">
      <c r="A43" s="77" t="s">
        <v>317</v>
      </c>
      <c r="B43" s="116" t="s">
        <v>387</v>
      </c>
      <c r="C43" s="117" t="s">
        <v>388</v>
      </c>
      <c r="D43" s="105"/>
      <c r="E43" s="115"/>
      <c r="F43" s="115"/>
      <c r="G43" s="115"/>
      <c r="H43" s="107"/>
    </row>
    <row r="44" spans="1:8" ht="41.25" customHeight="1">
      <c r="A44" s="77" t="s">
        <v>317</v>
      </c>
      <c r="B44" s="88" t="s">
        <v>389</v>
      </c>
      <c r="C44" s="89" t="s">
        <v>390</v>
      </c>
      <c r="D44" s="90"/>
      <c r="E44" s="91">
        <f>E45+E50</f>
        <v>0</v>
      </c>
      <c r="F44" s="91"/>
      <c r="G44" s="91">
        <f>G45+G50</f>
        <v>0</v>
      </c>
      <c r="H44" s="92"/>
    </row>
    <row r="45" spans="1:8" ht="101.25" customHeight="1">
      <c r="A45" s="77" t="s">
        <v>317</v>
      </c>
      <c r="B45" s="93" t="s">
        <v>391</v>
      </c>
      <c r="C45" s="94" t="s">
        <v>392</v>
      </c>
      <c r="D45" s="95"/>
      <c r="E45" s="96">
        <f>E46+E48</f>
        <v>0</v>
      </c>
      <c r="F45" s="96"/>
      <c r="G45" s="96">
        <f>G46+G48</f>
        <v>0</v>
      </c>
      <c r="H45" s="92"/>
    </row>
    <row r="46" spans="1:8" ht="111.75" customHeight="1">
      <c r="A46" s="77" t="s">
        <v>317</v>
      </c>
      <c r="B46" s="97" t="s">
        <v>393</v>
      </c>
      <c r="C46" s="98" t="s">
        <v>394</v>
      </c>
      <c r="D46" s="99"/>
      <c r="E46" s="108">
        <f>E47</f>
        <v>0</v>
      </c>
      <c r="F46" s="108"/>
      <c r="G46" s="108">
        <f>G47</f>
        <v>0</v>
      </c>
      <c r="H46" s="109"/>
    </row>
    <row r="47" spans="1:8" ht="114" customHeight="1">
      <c r="A47" s="77" t="s">
        <v>317</v>
      </c>
      <c r="B47" s="97" t="s">
        <v>395</v>
      </c>
      <c r="C47" s="98" t="s">
        <v>396</v>
      </c>
      <c r="D47" s="99"/>
      <c r="E47" s="108">
        <v>0</v>
      </c>
      <c r="F47" s="108"/>
      <c r="G47" s="108">
        <f>[2]Лист2!N33</f>
        <v>0</v>
      </c>
      <c r="H47" s="109"/>
    </row>
    <row r="48" spans="1:8" ht="114" customHeight="1">
      <c r="A48" s="77" t="s">
        <v>317</v>
      </c>
      <c r="B48" s="97" t="s">
        <v>397</v>
      </c>
      <c r="C48" s="98" t="s">
        <v>398</v>
      </c>
      <c r="D48" s="99"/>
      <c r="E48" s="108">
        <f>E49</f>
        <v>0</v>
      </c>
      <c r="F48" s="108"/>
      <c r="G48" s="108">
        <f>G49</f>
        <v>0</v>
      </c>
      <c r="H48" s="92"/>
    </row>
    <row r="49" spans="1:8" ht="103.5" customHeight="1">
      <c r="A49" s="77" t="s">
        <v>317</v>
      </c>
      <c r="B49" s="97" t="s">
        <v>399</v>
      </c>
      <c r="C49" s="98" t="s">
        <v>400</v>
      </c>
      <c r="D49" s="99"/>
      <c r="E49" s="108">
        <v>0</v>
      </c>
      <c r="F49" s="108"/>
      <c r="G49" s="108">
        <f>[2]Лист2!R33</f>
        <v>0</v>
      </c>
      <c r="H49" s="92"/>
    </row>
    <row r="50" spans="1:8" ht="48.75" customHeight="1">
      <c r="A50" s="77" t="s">
        <v>317</v>
      </c>
      <c r="B50" s="93" t="s">
        <v>401</v>
      </c>
      <c r="C50" s="94" t="s">
        <v>402</v>
      </c>
      <c r="D50" s="95"/>
      <c r="E50" s="96">
        <f>E51</f>
        <v>0</v>
      </c>
      <c r="F50" s="96"/>
      <c r="G50" s="96">
        <f>G51</f>
        <v>0</v>
      </c>
      <c r="H50" s="109"/>
    </row>
    <row r="51" spans="1:8" ht="67.5">
      <c r="A51" s="77" t="s">
        <v>317</v>
      </c>
      <c r="B51" s="97" t="s">
        <v>403</v>
      </c>
      <c r="C51" s="98" t="s">
        <v>404</v>
      </c>
      <c r="D51" s="99"/>
      <c r="E51" s="100">
        <f>E52</f>
        <v>0</v>
      </c>
      <c r="F51" s="100"/>
      <c r="G51" s="100">
        <f>G52</f>
        <v>0</v>
      </c>
      <c r="H51" s="109"/>
    </row>
    <row r="52" spans="1:8" ht="69" customHeight="1">
      <c r="A52" s="77" t="s">
        <v>317</v>
      </c>
      <c r="B52" s="97" t="s">
        <v>405</v>
      </c>
      <c r="C52" s="98" t="s">
        <v>406</v>
      </c>
      <c r="D52" s="99"/>
      <c r="E52" s="108"/>
      <c r="F52" s="108"/>
      <c r="G52" s="108">
        <v>0</v>
      </c>
      <c r="H52" s="109"/>
    </row>
    <row r="53" spans="1:8" ht="24" customHeight="1">
      <c r="A53" s="77" t="s">
        <v>317</v>
      </c>
      <c r="B53" s="88" t="s">
        <v>407</v>
      </c>
      <c r="C53" s="89" t="s">
        <v>408</v>
      </c>
      <c r="D53" s="90"/>
      <c r="E53" s="91">
        <f>E54</f>
        <v>9000</v>
      </c>
      <c r="F53" s="91"/>
      <c r="G53" s="91">
        <f>G54</f>
        <v>5000</v>
      </c>
      <c r="H53" s="92">
        <f>G53/E53*100</f>
        <v>55.555555555555557</v>
      </c>
    </row>
    <row r="54" spans="1:8" ht="38.25" customHeight="1">
      <c r="A54" s="77" t="s">
        <v>317</v>
      </c>
      <c r="B54" s="93" t="s">
        <v>409</v>
      </c>
      <c r="C54" s="94" t="s">
        <v>410</v>
      </c>
      <c r="D54" s="95"/>
      <c r="E54" s="96">
        <f>E55</f>
        <v>9000</v>
      </c>
      <c r="F54" s="96"/>
      <c r="G54" s="96">
        <f>G55</f>
        <v>5000</v>
      </c>
      <c r="H54" s="92">
        <f>G54/E54*100</f>
        <v>55.555555555555557</v>
      </c>
    </row>
    <row r="55" spans="1:8" ht="46.5" customHeight="1">
      <c r="A55" s="77" t="s">
        <v>317</v>
      </c>
      <c r="B55" s="97" t="s">
        <v>411</v>
      </c>
      <c r="C55" s="98" t="s">
        <v>412</v>
      </c>
      <c r="D55" s="99"/>
      <c r="E55" s="100">
        <v>9000</v>
      </c>
      <c r="F55" s="112"/>
      <c r="G55" s="100">
        <v>5000</v>
      </c>
      <c r="H55" s="92">
        <f>G55/E55*100</f>
        <v>55.555555555555557</v>
      </c>
    </row>
    <row r="56" spans="1:8" ht="21" customHeight="1">
      <c r="A56" s="77" t="s">
        <v>317</v>
      </c>
      <c r="B56" s="88" t="s">
        <v>413</v>
      </c>
      <c r="C56" s="89" t="s">
        <v>414</v>
      </c>
      <c r="D56" s="90"/>
      <c r="E56" s="91">
        <f>E57+E59</f>
        <v>0</v>
      </c>
      <c r="F56" s="91"/>
      <c r="G56" s="91">
        <f>G57+G59</f>
        <v>23773</v>
      </c>
      <c r="H56" s="92"/>
    </row>
    <row r="57" spans="1:8" ht="16.5" customHeight="1">
      <c r="A57" s="77" t="s">
        <v>317</v>
      </c>
      <c r="B57" s="93" t="s">
        <v>415</v>
      </c>
      <c r="C57" s="94" t="s">
        <v>416</v>
      </c>
      <c r="D57" s="95"/>
      <c r="E57" s="118">
        <f>E58</f>
        <v>0</v>
      </c>
      <c r="F57" s="118"/>
      <c r="G57" s="118">
        <f>G58</f>
        <v>0</v>
      </c>
      <c r="H57" s="109"/>
    </row>
    <row r="58" spans="1:8" ht="24" customHeight="1">
      <c r="A58" s="77" t="s">
        <v>317</v>
      </c>
      <c r="B58" s="97" t="s">
        <v>417</v>
      </c>
      <c r="C58" s="98" t="s">
        <v>418</v>
      </c>
      <c r="D58" s="99"/>
      <c r="E58" s="112"/>
      <c r="F58" s="112"/>
      <c r="G58" s="108"/>
      <c r="H58" s="109"/>
    </row>
    <row r="59" spans="1:8" ht="16.5" customHeight="1">
      <c r="A59" s="77" t="s">
        <v>317</v>
      </c>
      <c r="B59" s="93" t="s">
        <v>419</v>
      </c>
      <c r="C59" s="94" t="s">
        <v>420</v>
      </c>
      <c r="D59" s="95"/>
      <c r="E59" s="96">
        <f>E60</f>
        <v>0</v>
      </c>
      <c r="F59" s="96"/>
      <c r="G59" s="96">
        <f>G60</f>
        <v>23773</v>
      </c>
      <c r="H59" s="92"/>
    </row>
    <row r="60" spans="1:8" ht="24" customHeight="1">
      <c r="A60" s="77" t="s">
        <v>317</v>
      </c>
      <c r="B60" s="97" t="s">
        <v>421</v>
      </c>
      <c r="C60" s="98" t="s">
        <v>422</v>
      </c>
      <c r="D60" s="99"/>
      <c r="E60" s="100">
        <v>0</v>
      </c>
      <c r="F60" s="100"/>
      <c r="G60" s="100">
        <v>23773</v>
      </c>
      <c r="H60" s="92"/>
    </row>
    <row r="61" spans="1:8" ht="21" customHeight="1">
      <c r="A61" s="77" t="s">
        <v>317</v>
      </c>
      <c r="B61" s="88" t="s">
        <v>423</v>
      </c>
      <c r="C61" s="89" t="s">
        <v>424</v>
      </c>
      <c r="D61" s="119">
        <f>D62+D86</f>
        <v>19749884.600000001</v>
      </c>
      <c r="E61" s="91">
        <f>E62+E86</f>
        <v>19960484.600000001</v>
      </c>
      <c r="F61" s="91">
        <f>F62+F86</f>
        <v>820676.34</v>
      </c>
      <c r="G61" s="91">
        <f>G62+G86</f>
        <v>870376.25</v>
      </c>
      <c r="H61" s="81">
        <f>G61/E61*100</f>
        <v>4.3604965883443532</v>
      </c>
    </row>
    <row r="62" spans="1:8" ht="54.75" customHeight="1">
      <c r="A62" s="77" t="s">
        <v>317</v>
      </c>
      <c r="B62" s="88" t="s">
        <v>425</v>
      </c>
      <c r="C62" s="89" t="s">
        <v>426</v>
      </c>
      <c r="D62" s="120">
        <f>D63+D74+D71</f>
        <v>19749884.600000001</v>
      </c>
      <c r="E62" s="91">
        <f>E63+E74+E71+E68</f>
        <v>19940484.600000001</v>
      </c>
      <c r="F62" s="91">
        <f>F63+F74+F71</f>
        <v>820676.34</v>
      </c>
      <c r="G62" s="91">
        <f>G63+G74+G71</f>
        <v>865876.25</v>
      </c>
      <c r="H62" s="81">
        <f>G62/E62*100</f>
        <v>4.3423029448341488</v>
      </c>
    </row>
    <row r="63" spans="1:8" ht="33" customHeight="1">
      <c r="A63" s="77" t="s">
        <v>317</v>
      </c>
      <c r="B63" s="88" t="s">
        <v>427</v>
      </c>
      <c r="C63" s="89" t="s">
        <v>428</v>
      </c>
      <c r="D63" s="120">
        <f>D64+D66</f>
        <v>446000</v>
      </c>
      <c r="E63" s="91">
        <f>E64+E66</f>
        <v>446000</v>
      </c>
      <c r="F63" s="121">
        <f>F64+F66</f>
        <v>223020</v>
      </c>
      <c r="G63" s="121">
        <f>G64+G66</f>
        <v>223020</v>
      </c>
      <c r="H63" s="81">
        <f>G63/E63*100</f>
        <v>50.004484304932738</v>
      </c>
    </row>
    <row r="64" spans="1:8" ht="24" customHeight="1">
      <c r="A64" s="77" t="s">
        <v>317</v>
      </c>
      <c r="B64" s="93" t="s">
        <v>429</v>
      </c>
      <c r="C64" s="94" t="s">
        <v>430</v>
      </c>
      <c r="D64" s="122">
        <f>D65</f>
        <v>446000</v>
      </c>
      <c r="E64" s="96">
        <f>E65</f>
        <v>446000</v>
      </c>
      <c r="F64" s="123">
        <f>F65</f>
        <v>223020</v>
      </c>
      <c r="G64" s="123">
        <f>G65</f>
        <v>223020</v>
      </c>
      <c r="H64" s="92">
        <f>G64/E64*100</f>
        <v>50.004484304932738</v>
      </c>
    </row>
    <row r="65" spans="1:8" ht="33.75" customHeight="1">
      <c r="A65" s="77" t="s">
        <v>317</v>
      </c>
      <c r="B65" s="97" t="s">
        <v>431</v>
      </c>
      <c r="C65" s="98" t="s">
        <v>432</v>
      </c>
      <c r="D65" s="124">
        <v>446000</v>
      </c>
      <c r="E65" s="100">
        <v>446000</v>
      </c>
      <c r="F65" s="125">
        <f>G65</f>
        <v>223020</v>
      </c>
      <c r="G65" s="125">
        <v>223020</v>
      </c>
      <c r="H65" s="92">
        <f>G65/E65*100</f>
        <v>50.004484304932738</v>
      </c>
    </row>
    <row r="66" spans="1:8" ht="34.5" customHeight="1">
      <c r="A66" s="77" t="s">
        <v>317</v>
      </c>
      <c r="B66" s="126" t="s">
        <v>433</v>
      </c>
      <c r="C66" s="127" t="s">
        <v>434</v>
      </c>
      <c r="D66" s="128">
        <f>D67</f>
        <v>0</v>
      </c>
      <c r="E66" s="128">
        <f>E67</f>
        <v>0</v>
      </c>
      <c r="F66" s="128">
        <f>F67</f>
        <v>0</v>
      </c>
      <c r="G66" s="128">
        <f>G67</f>
        <v>0</v>
      </c>
      <c r="H66" s="92"/>
    </row>
    <row r="67" spans="1:8" ht="34.5" customHeight="1">
      <c r="A67" s="77" t="s">
        <v>317</v>
      </c>
      <c r="B67" s="126" t="s">
        <v>435</v>
      </c>
      <c r="C67" s="127" t="s">
        <v>436</v>
      </c>
      <c r="D67" s="128"/>
      <c r="E67" s="128"/>
      <c r="F67" s="128"/>
      <c r="G67" s="128"/>
      <c r="H67" s="92"/>
    </row>
    <row r="68" spans="1:8" ht="34.5" customHeight="1">
      <c r="A68" s="77"/>
      <c r="B68" s="88" t="s">
        <v>437</v>
      </c>
      <c r="C68" s="89" t="s">
        <v>438</v>
      </c>
      <c r="D68" s="129"/>
      <c r="E68" s="130">
        <f>E69</f>
        <v>0</v>
      </c>
      <c r="F68" s="131"/>
      <c r="G68" s="131"/>
      <c r="H68" s="92"/>
    </row>
    <row r="69" spans="1:8" ht="23.25" customHeight="1">
      <c r="A69" s="77"/>
      <c r="B69" s="132" t="s">
        <v>439</v>
      </c>
      <c r="C69" s="98" t="s">
        <v>440</v>
      </c>
      <c r="D69" s="133"/>
      <c r="E69" s="100">
        <f>E70</f>
        <v>0</v>
      </c>
      <c r="F69" s="125"/>
      <c r="G69" s="125"/>
      <c r="H69" s="92"/>
    </row>
    <row r="70" spans="1:8" ht="21" customHeight="1">
      <c r="A70" s="77"/>
      <c r="B70" s="132" t="s">
        <v>441</v>
      </c>
      <c r="C70" s="98" t="s">
        <v>442</v>
      </c>
      <c r="D70" s="133"/>
      <c r="E70" s="100"/>
      <c r="F70" s="125"/>
      <c r="G70" s="125"/>
      <c r="H70" s="92"/>
    </row>
    <row r="71" spans="1:8" ht="36" customHeight="1">
      <c r="A71" s="77" t="s">
        <v>317</v>
      </c>
      <c r="B71" s="88" t="s">
        <v>443</v>
      </c>
      <c r="C71" s="89" t="s">
        <v>444</v>
      </c>
      <c r="D71" s="90"/>
      <c r="E71" s="91">
        <f>E72</f>
        <v>90600</v>
      </c>
      <c r="F71" s="91"/>
      <c r="G71" s="91">
        <f>G72</f>
        <v>45199.91</v>
      </c>
      <c r="H71" s="92">
        <f t="shared" ref="H71:H80" si="1">G71/E71*100</f>
        <v>49.889525386313473</v>
      </c>
    </row>
    <row r="72" spans="1:8" ht="59.25" customHeight="1">
      <c r="A72" s="77" t="s">
        <v>317</v>
      </c>
      <c r="B72" s="93" t="s">
        <v>445</v>
      </c>
      <c r="C72" s="94" t="s">
        <v>446</v>
      </c>
      <c r="D72" s="95"/>
      <c r="E72" s="96">
        <f>E73</f>
        <v>90600</v>
      </c>
      <c r="F72" s="96"/>
      <c r="G72" s="96">
        <f>G73</f>
        <v>45199.91</v>
      </c>
      <c r="H72" s="92">
        <f t="shared" si="1"/>
        <v>49.889525386313473</v>
      </c>
    </row>
    <row r="73" spans="1:8" ht="50.25" customHeight="1">
      <c r="A73" s="77" t="s">
        <v>317</v>
      </c>
      <c r="B73" s="97" t="s">
        <v>447</v>
      </c>
      <c r="C73" s="98" t="s">
        <v>448</v>
      </c>
      <c r="D73" s="99"/>
      <c r="E73" s="100">
        <v>90600</v>
      </c>
      <c r="F73" s="100"/>
      <c r="G73" s="100">
        <v>45199.91</v>
      </c>
      <c r="H73" s="92">
        <f t="shared" si="1"/>
        <v>49.889525386313473</v>
      </c>
    </row>
    <row r="74" spans="1:8" ht="23.25" customHeight="1">
      <c r="A74" s="77" t="s">
        <v>317</v>
      </c>
      <c r="B74" s="88" t="s">
        <v>449</v>
      </c>
      <c r="C74" s="89" t="s">
        <v>265</v>
      </c>
      <c r="D74" s="120">
        <f>D75+D77+D79</f>
        <v>19303884.600000001</v>
      </c>
      <c r="E74" s="91">
        <f>E75+E77+E79</f>
        <v>19403884.600000001</v>
      </c>
      <c r="F74" s="134">
        <f>F75+F77+F79</f>
        <v>597656.34</v>
      </c>
      <c r="G74" s="91">
        <f>G75+G77+G79</f>
        <v>597656.34</v>
      </c>
      <c r="H74" s="92">
        <f t="shared" si="1"/>
        <v>3.0800860359682822</v>
      </c>
    </row>
    <row r="75" spans="1:8" ht="80.25" customHeight="1">
      <c r="A75" s="77" t="s">
        <v>317</v>
      </c>
      <c r="B75" s="93" t="s">
        <v>450</v>
      </c>
      <c r="C75" s="135" t="s">
        <v>451</v>
      </c>
      <c r="D75" s="136">
        <f>D76</f>
        <v>5736784.4400000004</v>
      </c>
      <c r="E75" s="137">
        <f>E76</f>
        <v>5736784.4400000004</v>
      </c>
      <c r="F75" s="138">
        <f>F76</f>
        <v>193800</v>
      </c>
      <c r="G75" s="137">
        <f>G76</f>
        <v>193800</v>
      </c>
      <c r="H75" s="92">
        <f t="shared" si="1"/>
        <v>3.3781990944041813</v>
      </c>
    </row>
    <row r="76" spans="1:8" ht="68.25" customHeight="1">
      <c r="A76" s="77"/>
      <c r="B76" s="139" t="s">
        <v>452</v>
      </c>
      <c r="C76" s="140" t="s">
        <v>453</v>
      </c>
      <c r="D76" s="141">
        <v>5736784.4400000004</v>
      </c>
      <c r="E76" s="141">
        <v>5736784.4400000004</v>
      </c>
      <c r="F76" s="142">
        <f>G76</f>
        <v>193800</v>
      </c>
      <c r="G76" s="141">
        <v>193800</v>
      </c>
      <c r="H76" s="92">
        <f t="shared" si="1"/>
        <v>3.3781990944041813</v>
      </c>
    </row>
    <row r="77" spans="1:8" ht="69" customHeight="1">
      <c r="A77" s="77" t="s">
        <v>317</v>
      </c>
      <c r="B77" s="93" t="s">
        <v>454</v>
      </c>
      <c r="C77" s="94" t="s">
        <v>455</v>
      </c>
      <c r="D77" s="143">
        <f>D78</f>
        <v>150000</v>
      </c>
      <c r="E77" s="118">
        <f>E78</f>
        <v>150000</v>
      </c>
      <c r="F77" s="118">
        <f>F78</f>
        <v>150000</v>
      </c>
      <c r="G77" s="118">
        <f>G78</f>
        <v>150000</v>
      </c>
      <c r="H77" s="92"/>
    </row>
    <row r="78" spans="1:8" ht="71.25" customHeight="1">
      <c r="A78" s="77" t="s">
        <v>317</v>
      </c>
      <c r="B78" s="97" t="s">
        <v>456</v>
      </c>
      <c r="C78" s="98" t="s">
        <v>457</v>
      </c>
      <c r="D78" s="144">
        <v>150000</v>
      </c>
      <c r="E78" s="108">
        <v>150000</v>
      </c>
      <c r="F78" s="108">
        <v>150000</v>
      </c>
      <c r="G78" s="108">
        <v>150000</v>
      </c>
      <c r="H78" s="92"/>
    </row>
    <row r="79" spans="1:8" ht="27" customHeight="1">
      <c r="A79" s="77" t="s">
        <v>317</v>
      </c>
      <c r="B79" s="93" t="s">
        <v>458</v>
      </c>
      <c r="C79" s="94" t="s">
        <v>459</v>
      </c>
      <c r="D79" s="145">
        <f>D80</f>
        <v>13417100.16</v>
      </c>
      <c r="E79" s="96">
        <f>E80</f>
        <v>13517100.16</v>
      </c>
      <c r="F79" s="96">
        <f>F80</f>
        <v>253856.34</v>
      </c>
      <c r="G79" s="96">
        <f>G80</f>
        <v>253856.34</v>
      </c>
      <c r="H79" s="92">
        <f t="shared" si="1"/>
        <v>1.878038462356115</v>
      </c>
    </row>
    <row r="80" spans="1:8" ht="25.5" customHeight="1">
      <c r="A80" s="77" t="s">
        <v>317</v>
      </c>
      <c r="B80" s="97" t="s">
        <v>460</v>
      </c>
      <c r="C80" s="98" t="s">
        <v>461</v>
      </c>
      <c r="D80" s="100">
        <f>D81+D82+D83+D85+D84</f>
        <v>13417100.16</v>
      </c>
      <c r="E80" s="100">
        <f t="shared" ref="E80:G80" si="2">E81+E82+E83+E85+E84</f>
        <v>13517100.16</v>
      </c>
      <c r="F80" s="100">
        <v>253856.34</v>
      </c>
      <c r="G80" s="100">
        <f t="shared" si="2"/>
        <v>253856.34</v>
      </c>
      <c r="H80" s="92">
        <f t="shared" si="1"/>
        <v>1.878038462356115</v>
      </c>
    </row>
    <row r="81" spans="1:8" ht="14.25" customHeight="1">
      <c r="A81" s="77"/>
      <c r="B81" s="97"/>
      <c r="C81" s="146" t="s">
        <v>462</v>
      </c>
      <c r="D81" s="147">
        <f>E81</f>
        <v>4344356.34</v>
      </c>
      <c r="E81" s="100">
        <v>4344356.34</v>
      </c>
      <c r="F81" s="100">
        <v>253856.34</v>
      </c>
      <c r="G81" s="108">
        <v>153856.34</v>
      </c>
      <c r="H81" s="92"/>
    </row>
    <row r="82" spans="1:8" ht="15.75" customHeight="1">
      <c r="A82" s="77" t="s">
        <v>317</v>
      </c>
      <c r="B82" s="148"/>
      <c r="C82" s="149" t="s">
        <v>463</v>
      </c>
      <c r="D82" s="150">
        <v>8721.82</v>
      </c>
      <c r="E82" s="151">
        <v>8721.82</v>
      </c>
      <c r="F82" s="151">
        <f>G82</f>
        <v>0</v>
      </c>
      <c r="G82" s="151">
        <v>0</v>
      </c>
      <c r="H82" s="92"/>
    </row>
    <row r="83" spans="1:8" ht="15.75" customHeight="1">
      <c r="A83" s="77"/>
      <c r="B83" s="148"/>
      <c r="C83" s="149" t="s">
        <v>464</v>
      </c>
      <c r="D83" s="150"/>
      <c r="E83" s="151">
        <v>100000</v>
      </c>
      <c r="F83" s="151"/>
      <c r="G83" s="151">
        <v>100000</v>
      </c>
      <c r="H83" s="92"/>
    </row>
    <row r="84" spans="1:8" ht="15.75" customHeight="1">
      <c r="A84" s="77"/>
      <c r="B84" s="148"/>
      <c r="C84" s="149" t="s">
        <v>465</v>
      </c>
      <c r="D84" s="150">
        <v>564022</v>
      </c>
      <c r="E84" s="151">
        <v>564022</v>
      </c>
      <c r="F84" s="151"/>
      <c r="G84" s="151"/>
      <c r="H84" s="92"/>
    </row>
    <row r="85" spans="1:8" ht="15.75" customHeight="1">
      <c r="A85" s="77"/>
      <c r="B85" s="148"/>
      <c r="C85" s="149" t="s">
        <v>466</v>
      </c>
      <c r="D85" s="150">
        <v>8500000</v>
      </c>
      <c r="E85" s="151">
        <v>8500000</v>
      </c>
      <c r="F85" s="151"/>
      <c r="G85" s="151"/>
      <c r="H85" s="92"/>
    </row>
    <row r="86" spans="1:8" ht="23.25" customHeight="1">
      <c r="A86" s="77" t="s">
        <v>317</v>
      </c>
      <c r="B86" s="88" t="s">
        <v>467</v>
      </c>
      <c r="C86" s="89" t="s">
        <v>468</v>
      </c>
      <c r="D86" s="90"/>
      <c r="E86" s="91">
        <f>E87</f>
        <v>20000</v>
      </c>
      <c r="F86" s="91"/>
      <c r="G86" s="91">
        <f>G87</f>
        <v>4500</v>
      </c>
      <c r="H86" s="109">
        <f>G86/E86*100</f>
        <v>22.5</v>
      </c>
    </row>
    <row r="87" spans="1:8" ht="24" customHeight="1">
      <c r="A87" s="77" t="s">
        <v>317</v>
      </c>
      <c r="B87" s="93" t="s">
        <v>469</v>
      </c>
      <c r="C87" s="94" t="s">
        <v>470</v>
      </c>
      <c r="D87" s="95"/>
      <c r="E87" s="96">
        <f>E88+E89</f>
        <v>20000</v>
      </c>
      <c r="F87" s="96"/>
      <c r="G87" s="96">
        <f>G88+G89</f>
        <v>4500</v>
      </c>
      <c r="H87" s="92">
        <f>G87/E87*100</f>
        <v>22.5</v>
      </c>
    </row>
    <row r="88" spans="1:8" ht="45" customHeight="1">
      <c r="A88" s="77" t="s">
        <v>317</v>
      </c>
      <c r="B88" s="97" t="s">
        <v>471</v>
      </c>
      <c r="C88" s="98" t="s">
        <v>472</v>
      </c>
      <c r="D88" s="99"/>
      <c r="E88" s="100">
        <v>20000</v>
      </c>
      <c r="F88" s="100"/>
      <c r="G88" s="100">
        <v>4500</v>
      </c>
      <c r="H88" s="92">
        <f>G88/E88*100</f>
        <v>22.5</v>
      </c>
    </row>
    <row r="89" spans="1:8" ht="22.5" customHeight="1">
      <c r="A89" s="77" t="s">
        <v>317</v>
      </c>
      <c r="B89" s="97" t="s">
        <v>473</v>
      </c>
      <c r="C89" s="98" t="s">
        <v>470</v>
      </c>
      <c r="D89" s="147"/>
      <c r="E89" s="100"/>
      <c r="F89" s="100"/>
      <c r="G89" s="100">
        <f>[2]Лист2!Z33</f>
        <v>0</v>
      </c>
      <c r="H89" s="92"/>
    </row>
    <row r="90" spans="1:8" s="159" customFormat="1" ht="9" customHeight="1">
      <c r="A90" s="152"/>
      <c r="B90" s="153"/>
      <c r="C90" s="154"/>
      <c r="D90" s="155"/>
      <c r="E90" s="156"/>
      <c r="F90" s="157"/>
      <c r="G90" s="156"/>
      <c r="H90" s="158"/>
    </row>
    <row r="91" spans="1:8" ht="13.5" customHeight="1">
      <c r="B91" s="160"/>
      <c r="C91" s="71" t="s">
        <v>474</v>
      </c>
      <c r="E91" s="66" t="s">
        <v>475</v>
      </c>
    </row>
    <row r="92" spans="1:8" ht="9.75" customHeight="1"/>
    <row r="93" spans="1:8" ht="13.5" customHeight="1">
      <c r="C93" s="71" t="s">
        <v>476</v>
      </c>
    </row>
  </sheetData>
  <mergeCells count="4">
    <mergeCell ref="C1:G1"/>
    <mergeCell ref="C2:G2"/>
    <mergeCell ref="C3:G3"/>
    <mergeCell ref="C4:E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sqref="A1:XFD1048576"/>
    </sheetView>
  </sheetViews>
  <sheetFormatPr defaultRowHeight="15"/>
  <cols>
    <col min="1" max="1" width="7.42578125" style="184" customWidth="1"/>
    <col min="2" max="2" width="28" style="184" customWidth="1"/>
    <col min="3" max="3" width="37.85546875" style="184" customWidth="1"/>
    <col min="4" max="4" width="15.42578125" style="66" customWidth="1"/>
    <col min="5" max="5" width="15.140625" style="66" customWidth="1"/>
    <col min="6" max="6" width="13.28515625" style="66" customWidth="1"/>
    <col min="7" max="7" width="14.140625" style="66" customWidth="1"/>
    <col min="8" max="8" width="15.28515625" customWidth="1"/>
  </cols>
  <sheetData>
    <row r="1" spans="1:8">
      <c r="A1" s="161"/>
      <c r="B1" s="162"/>
      <c r="C1" s="163" t="s">
        <v>0</v>
      </c>
      <c r="D1" s="162"/>
      <c r="E1" s="162"/>
      <c r="F1" s="162"/>
      <c r="G1" s="164"/>
    </row>
    <row r="2" spans="1:8">
      <c r="A2" s="165"/>
      <c r="B2" s="166"/>
      <c r="C2" s="167" t="s">
        <v>478</v>
      </c>
      <c r="D2" s="167"/>
      <c r="E2" s="167"/>
      <c r="F2" s="167"/>
      <c r="G2" s="164"/>
    </row>
    <row r="3" spans="1:8">
      <c r="A3" s="161"/>
      <c r="B3" s="162"/>
      <c r="C3" s="167" t="s">
        <v>479</v>
      </c>
      <c r="D3" s="168"/>
      <c r="E3" s="168"/>
      <c r="F3" s="168"/>
      <c r="G3" s="164"/>
    </row>
    <row r="4" spans="1:8">
      <c r="A4" s="161" t="s">
        <v>3</v>
      </c>
      <c r="B4" s="162"/>
      <c r="C4" s="169" t="s">
        <v>480</v>
      </c>
      <c r="D4" s="170"/>
      <c r="E4" s="170"/>
      <c r="F4" s="170"/>
      <c r="G4" s="171" t="s">
        <v>3</v>
      </c>
      <c r="H4" s="61"/>
    </row>
    <row r="5" spans="1:8" ht="63" customHeight="1">
      <c r="A5" s="172" t="s">
        <v>481</v>
      </c>
      <c r="B5" s="172" t="s">
        <v>5</v>
      </c>
      <c r="C5" s="172" t="s">
        <v>6</v>
      </c>
      <c r="D5" s="13" t="s">
        <v>482</v>
      </c>
      <c r="E5" s="13" t="s">
        <v>483</v>
      </c>
      <c r="F5" s="13" t="s">
        <v>484</v>
      </c>
      <c r="G5" s="13" t="s">
        <v>485</v>
      </c>
    </row>
    <row r="6" spans="1:8" ht="25.5" customHeight="1">
      <c r="A6" s="173" t="s">
        <v>486</v>
      </c>
      <c r="B6" s="174" t="s">
        <v>487</v>
      </c>
      <c r="C6" s="174" t="s">
        <v>488</v>
      </c>
      <c r="D6" s="175">
        <f>D12+D20</f>
        <v>-19749884.600000001</v>
      </c>
      <c r="E6" s="175">
        <f>E12+E20</f>
        <v>0</v>
      </c>
      <c r="F6" s="175">
        <f>F12+F20</f>
        <v>-820676.34</v>
      </c>
      <c r="G6" s="175">
        <f>G7</f>
        <v>1763332.54</v>
      </c>
    </row>
    <row r="7" spans="1:8" ht="30.75" customHeight="1">
      <c r="A7" s="176" t="s">
        <v>489</v>
      </c>
      <c r="B7" s="177" t="s">
        <v>490</v>
      </c>
      <c r="C7" s="177" t="s">
        <v>491</v>
      </c>
      <c r="D7" s="178"/>
      <c r="E7" s="179">
        <f>E6</f>
        <v>0</v>
      </c>
      <c r="F7" s="179"/>
      <c r="G7" s="179">
        <f>G12+G20</f>
        <v>1763332.54</v>
      </c>
    </row>
    <row r="8" spans="1:8" ht="25.5" customHeight="1">
      <c r="A8" s="173" t="s">
        <v>492</v>
      </c>
      <c r="B8" s="174" t="s">
        <v>493</v>
      </c>
      <c r="C8" s="174" t="s">
        <v>494</v>
      </c>
      <c r="D8" s="175"/>
      <c r="E8" s="175"/>
      <c r="F8" s="175"/>
      <c r="G8" s="175"/>
    </row>
    <row r="9" spans="1:8" ht="23.25" customHeight="1">
      <c r="A9" s="176" t="s">
        <v>495</v>
      </c>
      <c r="B9" s="177" t="s">
        <v>496</v>
      </c>
      <c r="C9" s="177" t="s">
        <v>497</v>
      </c>
      <c r="D9" s="178"/>
      <c r="E9" s="179"/>
      <c r="F9" s="179"/>
      <c r="G9" s="179"/>
    </row>
    <row r="10" spans="1:8" ht="35.25" customHeight="1">
      <c r="A10" s="176" t="s">
        <v>498</v>
      </c>
      <c r="B10" s="177" t="s">
        <v>499</v>
      </c>
      <c r="C10" s="177" t="s">
        <v>500</v>
      </c>
      <c r="D10" s="178"/>
      <c r="E10" s="179"/>
      <c r="F10" s="179"/>
      <c r="G10" s="179"/>
    </row>
    <row r="11" spans="1:8" ht="39" customHeight="1">
      <c r="A11" s="176">
        <v>17.38</v>
      </c>
      <c r="B11" s="177" t="s">
        <v>501</v>
      </c>
      <c r="C11" s="177" t="s">
        <v>502</v>
      </c>
      <c r="D11" s="178"/>
      <c r="E11" s="179"/>
      <c r="F11" s="179"/>
      <c r="G11" s="179"/>
    </row>
    <row r="12" spans="1:8" ht="34.5" customHeight="1">
      <c r="A12" s="173" t="s">
        <v>503</v>
      </c>
      <c r="B12" s="174" t="s">
        <v>504</v>
      </c>
      <c r="C12" s="174" t="s">
        <v>505</v>
      </c>
      <c r="D12" s="175">
        <f>D13+D17</f>
        <v>0</v>
      </c>
      <c r="E12" s="175">
        <f>E13+E17</f>
        <v>0</v>
      </c>
      <c r="F12" s="175">
        <f>G12</f>
        <v>0</v>
      </c>
      <c r="G12" s="175">
        <f>G13+G17</f>
        <v>0</v>
      </c>
    </row>
    <row r="13" spans="1:8" ht="39" customHeight="1">
      <c r="A13" s="176" t="s">
        <v>506</v>
      </c>
      <c r="B13" s="177" t="s">
        <v>507</v>
      </c>
      <c r="C13" s="177" t="s">
        <v>508</v>
      </c>
      <c r="D13" s="178">
        <f t="shared" ref="D13:G14" si="0">D14</f>
        <v>0</v>
      </c>
      <c r="E13" s="179">
        <f t="shared" si="0"/>
        <v>0</v>
      </c>
      <c r="F13" s="179">
        <f t="shared" si="0"/>
        <v>0</v>
      </c>
      <c r="G13" s="179">
        <f t="shared" si="0"/>
        <v>0</v>
      </c>
    </row>
    <row r="14" spans="1:8" ht="36.75" customHeight="1">
      <c r="A14" s="176" t="s">
        <v>509</v>
      </c>
      <c r="B14" s="177" t="s">
        <v>510</v>
      </c>
      <c r="C14" s="177" t="s">
        <v>511</v>
      </c>
      <c r="D14" s="178">
        <f t="shared" si="0"/>
        <v>0</v>
      </c>
      <c r="E14" s="179">
        <f t="shared" si="0"/>
        <v>0</v>
      </c>
      <c r="F14" s="179">
        <f t="shared" si="0"/>
        <v>0</v>
      </c>
      <c r="G14" s="179">
        <f t="shared" si="0"/>
        <v>0</v>
      </c>
    </row>
    <row r="15" spans="1:8" ht="47.25" customHeight="1">
      <c r="A15" s="176" t="s">
        <v>512</v>
      </c>
      <c r="B15" s="177" t="s">
        <v>513</v>
      </c>
      <c r="C15" s="177" t="s">
        <v>514</v>
      </c>
      <c r="D15" s="178">
        <f>E15</f>
        <v>0</v>
      </c>
      <c r="E15" s="179"/>
      <c r="F15" s="179">
        <f>G15</f>
        <v>0</v>
      </c>
      <c r="G15" s="179"/>
    </row>
    <row r="16" spans="1:8" ht="48" customHeight="1">
      <c r="A16" s="176">
        <v>17.68</v>
      </c>
      <c r="B16" s="177" t="s">
        <v>515</v>
      </c>
      <c r="C16" s="177" t="s">
        <v>516</v>
      </c>
      <c r="D16" s="178"/>
      <c r="E16" s="179"/>
      <c r="F16" s="179"/>
      <c r="G16" s="179"/>
    </row>
    <row r="17" spans="1:7" ht="54">
      <c r="A17" s="173" t="s">
        <v>517</v>
      </c>
      <c r="B17" s="174" t="s">
        <v>518</v>
      </c>
      <c r="C17" s="174" t="s">
        <v>519</v>
      </c>
      <c r="D17" s="175">
        <f>D18</f>
        <v>0</v>
      </c>
      <c r="E17" s="175">
        <f>E18</f>
        <v>0</v>
      </c>
      <c r="F17" s="175">
        <f>G17</f>
        <v>0</v>
      </c>
      <c r="G17" s="175">
        <f>G18</f>
        <v>0</v>
      </c>
    </row>
    <row r="18" spans="1:7" ht="43.5">
      <c r="A18" s="176" t="s">
        <v>520</v>
      </c>
      <c r="B18" s="177" t="s">
        <v>521</v>
      </c>
      <c r="C18" s="177" t="s">
        <v>522</v>
      </c>
      <c r="D18" s="178">
        <f>E18</f>
        <v>0</v>
      </c>
      <c r="E18" s="179"/>
      <c r="F18" s="179"/>
      <c r="G18" s="179"/>
    </row>
    <row r="19" spans="1:7" ht="43.5">
      <c r="A19" s="176">
        <v>17.82</v>
      </c>
      <c r="B19" s="177" t="s">
        <v>523</v>
      </c>
      <c r="C19" s="177" t="s">
        <v>524</v>
      </c>
      <c r="D19" s="178"/>
      <c r="E19" s="179"/>
      <c r="F19" s="178"/>
      <c r="G19" s="179"/>
    </row>
    <row r="20" spans="1:7">
      <c r="A20" s="173" t="s">
        <v>525</v>
      </c>
      <c r="B20" s="174" t="s">
        <v>526</v>
      </c>
      <c r="C20" s="174" t="s">
        <v>527</v>
      </c>
      <c r="D20" s="175">
        <f>D21</f>
        <v>-19749884.600000001</v>
      </c>
      <c r="E20" s="175">
        <f>E21</f>
        <v>0</v>
      </c>
      <c r="F20" s="175">
        <f>F21</f>
        <v>-820676.34</v>
      </c>
      <c r="G20" s="175">
        <f>G21</f>
        <v>1763332.54</v>
      </c>
    </row>
    <row r="21" spans="1:7" ht="22.5">
      <c r="A21" s="176" t="s">
        <v>528</v>
      </c>
      <c r="B21" s="177" t="s">
        <v>529</v>
      </c>
      <c r="C21" s="177" t="s">
        <v>530</v>
      </c>
      <c r="D21" s="178">
        <f>D22+D27</f>
        <v>-19749884.600000001</v>
      </c>
      <c r="E21" s="179">
        <f>E22+E27</f>
        <v>0</v>
      </c>
      <c r="F21" s="178">
        <f>F22+F27</f>
        <v>-820676.34</v>
      </c>
      <c r="G21" s="179">
        <f>G22+G27</f>
        <v>1763332.54</v>
      </c>
    </row>
    <row r="22" spans="1:7">
      <c r="A22" s="173" t="s">
        <v>531</v>
      </c>
      <c r="B22" s="174" t="s">
        <v>532</v>
      </c>
      <c r="C22" s="174" t="s">
        <v>533</v>
      </c>
      <c r="D22" s="180">
        <f t="shared" ref="D22:G24" si="1">D23</f>
        <v>-19749884.600000001</v>
      </c>
      <c r="E22" s="175">
        <f t="shared" si="1"/>
        <v>-31718484.600000001</v>
      </c>
      <c r="F22" s="180">
        <f t="shared" si="1"/>
        <v>-820676.34</v>
      </c>
      <c r="G22" s="175">
        <f t="shared" si="1"/>
        <v>-4024213.88</v>
      </c>
    </row>
    <row r="23" spans="1:7">
      <c r="A23" s="176" t="s">
        <v>534</v>
      </c>
      <c r="B23" s="177" t="s">
        <v>535</v>
      </c>
      <c r="C23" s="177" t="s">
        <v>536</v>
      </c>
      <c r="D23" s="178">
        <f t="shared" si="1"/>
        <v>-19749884.600000001</v>
      </c>
      <c r="E23" s="179">
        <f t="shared" si="1"/>
        <v>-31718484.600000001</v>
      </c>
      <c r="F23" s="178">
        <f>F24</f>
        <v>-820676.34</v>
      </c>
      <c r="G23" s="179">
        <f t="shared" si="1"/>
        <v>-4024213.88</v>
      </c>
    </row>
    <row r="24" spans="1:7" ht="22.5">
      <c r="A24" s="176" t="s">
        <v>537</v>
      </c>
      <c r="B24" s="177" t="s">
        <v>538</v>
      </c>
      <c r="C24" s="177" t="s">
        <v>539</v>
      </c>
      <c r="D24" s="178">
        <f t="shared" si="1"/>
        <v>-19749884.600000001</v>
      </c>
      <c r="E24" s="179">
        <f t="shared" si="1"/>
        <v>-31718484.600000001</v>
      </c>
      <c r="F24" s="178">
        <f t="shared" si="1"/>
        <v>-820676.34</v>
      </c>
      <c r="G24" s="179">
        <f t="shared" si="1"/>
        <v>-4024213.88</v>
      </c>
    </row>
    <row r="25" spans="1:7" ht="22.5">
      <c r="A25" s="176" t="s">
        <v>540</v>
      </c>
      <c r="B25" s="177" t="s">
        <v>541</v>
      </c>
      <c r="C25" s="177" t="s">
        <v>542</v>
      </c>
      <c r="D25" s="178">
        <f>-[1]Расходы!D274</f>
        <v>-19749884.600000001</v>
      </c>
      <c r="E25" s="179">
        <v>-31718484.600000001</v>
      </c>
      <c r="F25" s="178">
        <f>-[1]Доходы!F8</f>
        <v>-820676.34</v>
      </c>
      <c r="G25" s="179">
        <v>-4024213.88</v>
      </c>
    </row>
    <row r="26" spans="1:7" ht="22.5">
      <c r="A26" s="176" t="s">
        <v>543</v>
      </c>
      <c r="B26" s="177" t="s">
        <v>544</v>
      </c>
      <c r="C26" s="177" t="s">
        <v>545</v>
      </c>
      <c r="D26" s="178"/>
      <c r="E26" s="179"/>
      <c r="F26" s="178"/>
      <c r="G26" s="179"/>
    </row>
    <row r="27" spans="1:7">
      <c r="A27" s="173" t="s">
        <v>546</v>
      </c>
      <c r="B27" s="174" t="s">
        <v>547</v>
      </c>
      <c r="C27" s="174" t="s">
        <v>548</v>
      </c>
      <c r="D27" s="180">
        <f>D28</f>
        <v>0</v>
      </c>
      <c r="E27" s="175">
        <f>E28</f>
        <v>31718484.600000001</v>
      </c>
      <c r="F27" s="175">
        <f>F28</f>
        <v>0</v>
      </c>
      <c r="G27" s="175">
        <f t="shared" ref="E27:I29" si="2">G28</f>
        <v>5787546.4199999999</v>
      </c>
    </row>
    <row r="28" spans="1:7" ht="22.5">
      <c r="A28" s="176" t="s">
        <v>549</v>
      </c>
      <c r="B28" s="177" t="s">
        <v>550</v>
      </c>
      <c r="C28" s="177" t="s">
        <v>551</v>
      </c>
      <c r="D28" s="178">
        <f>D29</f>
        <v>0</v>
      </c>
      <c r="E28" s="179">
        <f t="shared" si="2"/>
        <v>31718484.600000001</v>
      </c>
      <c r="F28" s="178">
        <f>F29</f>
        <v>0</v>
      </c>
      <c r="G28" s="179">
        <f t="shared" si="2"/>
        <v>5787546.4199999999</v>
      </c>
    </row>
    <row r="29" spans="1:7" ht="22.5">
      <c r="A29" s="176" t="s">
        <v>552</v>
      </c>
      <c r="B29" s="177" t="s">
        <v>553</v>
      </c>
      <c r="C29" s="177" t="s">
        <v>554</v>
      </c>
      <c r="D29" s="178">
        <f>D30</f>
        <v>0</v>
      </c>
      <c r="E29" s="179">
        <f t="shared" si="2"/>
        <v>31718484.600000001</v>
      </c>
      <c r="F29" s="178">
        <f>F30</f>
        <v>0</v>
      </c>
      <c r="G29" s="179">
        <f t="shared" si="2"/>
        <v>5787546.4199999999</v>
      </c>
    </row>
    <row r="30" spans="1:7" ht="22.5">
      <c r="A30" s="176" t="s">
        <v>555</v>
      </c>
      <c r="B30" s="177" t="s">
        <v>556</v>
      </c>
      <c r="C30" s="177" t="s">
        <v>557</v>
      </c>
      <c r="D30" s="178"/>
      <c r="E30" s="179">
        <v>31718484.600000001</v>
      </c>
      <c r="F30" s="178">
        <v>0</v>
      </c>
      <c r="G30" s="179">
        <v>5787546.4199999999</v>
      </c>
    </row>
    <row r="31" spans="1:7" ht="22.5">
      <c r="A31" s="176" t="s">
        <v>558</v>
      </c>
      <c r="B31" s="177" t="s">
        <v>559</v>
      </c>
      <c r="C31" s="177" t="s">
        <v>560</v>
      </c>
      <c r="D31" s="178"/>
      <c r="E31" s="179"/>
      <c r="F31" s="178"/>
      <c r="G31" s="179"/>
    </row>
    <row r="32" spans="1:7">
      <c r="A32" s="181"/>
      <c r="B32" s="182"/>
      <c r="C32" s="182"/>
      <c r="D32" s="183"/>
      <c r="E32" s="183"/>
      <c r="F32" s="183"/>
      <c r="G32" s="183"/>
    </row>
    <row r="33" spans="1:7">
      <c r="A33" s="181"/>
      <c r="B33" s="182"/>
      <c r="C33" s="182"/>
      <c r="D33" s="183"/>
      <c r="E33" s="183"/>
      <c r="F33" s="183"/>
      <c r="G33" s="183"/>
    </row>
    <row r="34" spans="1:7">
      <c r="A34" s="181"/>
      <c r="B34" s="182"/>
      <c r="C34" s="182"/>
      <c r="D34" s="183"/>
      <c r="E34" s="183"/>
      <c r="F34" s="183"/>
      <c r="G34" s="183"/>
    </row>
    <row r="35" spans="1:7">
      <c r="B35" s="184" t="s">
        <v>474</v>
      </c>
      <c r="D35" s="66" t="s">
        <v>475</v>
      </c>
    </row>
    <row r="37" spans="1:7">
      <c r="B37" s="184" t="s">
        <v>561</v>
      </c>
      <c r="D37" s="66" t="s">
        <v>562</v>
      </c>
    </row>
  </sheetData>
  <mergeCells count="7">
    <mergeCell ref="A1:B1"/>
    <mergeCell ref="C1:F1"/>
    <mergeCell ref="C2:F2"/>
    <mergeCell ref="A3:B3"/>
    <mergeCell ref="C3:F3"/>
    <mergeCell ref="A4:B4"/>
    <mergeCell ref="C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Доходы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2021-07-28T11:03:51Z</dcterms:modified>
</cp:coreProperties>
</file>