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45" windowWidth="15180" windowHeight="8280" activeTab="0"/>
  </bookViews>
  <sheets>
    <sheet name="2019" sheetId="1" r:id="rId1"/>
  </sheets>
  <definedNames/>
  <calcPr fullCalcOnLoad="1"/>
</workbook>
</file>

<file path=xl/sharedStrings.xml><?xml version="1.0" encoding="utf-8"?>
<sst xmlns="http://schemas.openxmlformats.org/spreadsheetml/2006/main" count="146" uniqueCount="78">
  <si>
    <t>Наименование</t>
  </si>
  <si>
    <t>Пр</t>
  </si>
  <si>
    <t>ЦСР</t>
  </si>
  <si>
    <t>ВР</t>
  </si>
  <si>
    <t>Общегосударственные вопросы</t>
  </si>
  <si>
    <t>Жилищно-коммунальное хозяйство</t>
  </si>
  <si>
    <t>ИТОГО РАСХОДОВ:</t>
  </si>
  <si>
    <t>Национальная оборона</t>
  </si>
  <si>
    <t>Мобилизационная и вневойсковая подготовка</t>
  </si>
  <si>
    <t>Благоустройство</t>
  </si>
  <si>
    <t>Функционирование высшего  должностного лица субъекта Российской Федерации и муниципального образования</t>
  </si>
  <si>
    <t>Другие общегосударственные вопросы</t>
  </si>
  <si>
    <t>Национальная безопасность и правоохранительная деятельность</t>
  </si>
  <si>
    <t>Образование</t>
  </si>
  <si>
    <t>Физическая культура и спорт</t>
  </si>
  <si>
    <t>Обеспечение пожарной безопасности</t>
  </si>
  <si>
    <t>Массовый спорт</t>
  </si>
  <si>
    <t>Иные бюджетные ассигнования</t>
  </si>
  <si>
    <t>Иные межбюджетные трансферты</t>
  </si>
  <si>
    <t xml:space="preserve">Функционирование Правительства Российской Федерации, высших исполнительных органов государственной  власти субъектов Российской Федерации, местных администраций </t>
  </si>
  <si>
    <t>Расходы на выплаты персоналу государственных (муниципальных) органов</t>
  </si>
  <si>
    <t>Иные закупки товаров, работ и услуг для обеспечения государственных (муниципальных) нужд</t>
  </si>
  <si>
    <t>Озеленение территории</t>
  </si>
  <si>
    <t>ГРБС</t>
  </si>
  <si>
    <t>Информационное обеспечение деятельности органов местного самоуправления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</si>
  <si>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</si>
  <si>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Закупка товаров, работ и услуг для обеспечения государственных (муниципальных) нужд</t>
  </si>
  <si>
    <t>Уплата налогов, сборов и иных платежей</t>
  </si>
  <si>
    <t>Рз</t>
  </si>
  <si>
    <t>Межбюджетные трансферты</t>
  </si>
  <si>
    <t>Осуществление первичного воинского учета на территориях, где отсутствуют военные комиссариаты</t>
  </si>
  <si>
    <t>Национальная экономика</t>
  </si>
  <si>
    <t>Другие вопросы в области национальной экономики</t>
  </si>
  <si>
    <t>Резервные фонды</t>
  </si>
  <si>
    <t>Резервные средства</t>
  </si>
  <si>
    <t>Водное хозяйство</t>
  </si>
  <si>
    <t>Социальная политика</t>
  </si>
  <si>
    <t>Пенсионное обеспечение</t>
  </si>
  <si>
    <t>Социальное обеспечение и иные выплаты населению</t>
  </si>
  <si>
    <t>Социальные выплаты гражданам, кроме публичных нормативных социальных выплат</t>
  </si>
  <si>
    <t>Руководство и управление в сфере установленных функций органов местного самоуправления</t>
  </si>
  <si>
    <t>Обеспечение деятельности финансовых, налоговых и таможенных органов и органов финансового (финансово-бюджетного) надзора</t>
  </si>
  <si>
    <t xml:space="preserve"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внешнего муниципального финансового контроля </t>
  </si>
  <si>
    <t>Резервный фонд местной администрации</t>
  </si>
  <si>
    <t>Оценка имущества, признание прав и регулирование отношений муниципальной собственности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</si>
  <si>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формирования архивных фондов поселений</t>
  </si>
  <si>
    <t>Мероприятия в сфере пожарной безопасности</t>
  </si>
  <si>
    <t>Организация и обеспечение освещения улиц</t>
  </si>
  <si>
    <t>Организация и содержание мест захоронения (кладбищ)</t>
  </si>
  <si>
    <t xml:space="preserve">Мероприятия по благоустройству 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</si>
  <si>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по организации и осуществлению мероприятий по работе с детьми и молодежью в поселении</t>
  </si>
  <si>
    <t>Выплата муниципальных пенсий (доплат к государственным пенсиям)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</si>
  <si>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по обеспечению условий для развития на территории поселения физической культуры, школьного спорта и массового спорта, организации проведения официальных физкультурно-оздоровительных и спортивных мероприятий поселения</t>
  </si>
  <si>
    <t>Содержание, текущий и капитальный ремонт и обеспечение безопасности гидротехнических сооружений</t>
  </si>
  <si>
    <t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утверждение генеральных планов поселения, правил землепользования и застройки, утверждение подготовленной на основе генеральных планов поселения документации по планировке территорий</t>
  </si>
  <si>
    <t>Обеспечение деятельности главы муниципального образования</t>
  </si>
  <si>
    <t>Дорожное хозяйство (дорожные фонды)</t>
  </si>
  <si>
    <t xml:space="preserve">Реализация переданных полномочий по решению отдельных вопросов местного значения муниципальных районов в соответствии с заключенными соглашениями на дорожную деятельность в отношении автомобильных дорог местного значения в границах населенных пунктов поселения и обеспечение безопасности дорожного движения на них, включая создание и обеспечение функционирования парковок (парковочных мест), осуществление муниципального контроля за сохранностью автомобильных дорог местного значения в границах населенных пунктов поселений, а также осуществление иных полномочий в области использования автомобильных дорог и осуществление дорожной деятельности </t>
  </si>
  <si>
    <t/>
  </si>
  <si>
    <t xml:space="preserve"> рублей</t>
  </si>
  <si>
    <t>Реализация переданных полномочий по решению отдельных вопросов местного значения поселений в соответствии с заключенными соглашениями в части осуществления внутреннего муниципального финансового контроля</t>
  </si>
  <si>
    <t>Обеспечение проведения выборов и референдумов</t>
  </si>
  <si>
    <t>Организация и проведение выборов и референдумов</t>
  </si>
  <si>
    <t>Специальные расходы</t>
  </si>
  <si>
    <t>2020 год</t>
  </si>
  <si>
    <t>2021 год</t>
  </si>
  <si>
    <t>Эксплуатация и содержание имущества казны муниципального образования</t>
  </si>
  <si>
    <t>Сачковичская сельская администрация Климовского района Брянской области</t>
  </si>
  <si>
    <t>Условно утвержденные расходы</t>
  </si>
  <si>
    <t>Молодежная политика</t>
  </si>
  <si>
    <t>Реализация программ (проектов) инициативного бюджетирования</t>
  </si>
  <si>
    <t>60 0 21 S5871</t>
  </si>
  <si>
    <t>рублей</t>
  </si>
  <si>
    <t xml:space="preserve">Расходы бюджета Сачковичского сельского поселения Климовского муниципального района Брянской области за 2020 год по ведомственной структуре расходов бюджета
</t>
  </si>
  <si>
    <t>Кассовое исполнение за 2020 год</t>
  </si>
  <si>
    <t>60061S6170</t>
  </si>
  <si>
    <t>Обеспечение сохранности автомобильных дорог местного значения и обеспечение безопасности</t>
  </si>
  <si>
    <t>Приложение 2                               к решению "Об утверждении отчета об исполнении бюджета Сачковичского сельского поселения Климовского муниципального района Брянской области 2020 год.
от  "01"  июня 2021 года № 4-185</t>
  </si>
</sst>
</file>

<file path=xl/styles.xml><?xml version="1.0" encoding="utf-8"?>
<styleSheet xmlns="http://schemas.openxmlformats.org/spreadsheetml/2006/main">
  <numFmts count="3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000"/>
    <numFmt numFmtId="176" formatCode="00"/>
    <numFmt numFmtId="177" formatCode="0000000"/>
    <numFmt numFmtId="178" formatCode="0,000,000"/>
    <numFmt numFmtId="179" formatCode="000&quot;.&quot;00&quot;.&quot;00"/>
    <numFmt numFmtId="180" formatCode="000&quot; &quot;00&quot; &quot;00"/>
    <numFmt numFmtId="181" formatCode="[$€-2]\ ###,000_);[Red]\([$€-2]\ ###,000\)"/>
    <numFmt numFmtId="182" formatCode="#,##0_р_."/>
    <numFmt numFmtId="183" formatCode="0.0"/>
    <numFmt numFmtId="184" formatCode="00&quot; &quot;00&quot; &quot;000"/>
    <numFmt numFmtId="185" formatCode="00&quot; &quot;0&quot; &quot;0000"/>
    <numFmt numFmtId="186" formatCode="00&quot; &quot;0&quot; &quot;00&quot; &quot;00000"/>
    <numFmt numFmtId="187" formatCode="#,##0.0"/>
    <numFmt numFmtId="188" formatCode="_-* #,##0.0_р_._-;\-* #,##0.0_р_._-;_-* &quot;-&quot;??_р_._-;_-@_-"/>
    <numFmt numFmtId="189" formatCode="_-* #,##0_р_._-;\-* #,##0_р_._-;_-* &quot;-&quot;??_р_._-;_-@_-"/>
  </numFmts>
  <fonts count="42">
    <font>
      <sz val="12"/>
      <name val="Times New Roman"/>
      <family val="0"/>
    </font>
    <font>
      <u val="single"/>
      <sz val="12"/>
      <color indexed="12"/>
      <name val="Times New Roman"/>
      <family val="1"/>
    </font>
    <font>
      <u val="single"/>
      <sz val="12"/>
      <color indexed="36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double"/>
    </border>
    <border>
      <left style="medium"/>
      <right style="thin"/>
      <top style="medium"/>
      <bottom style="thin"/>
    </border>
    <border>
      <left style="medium"/>
      <right style="thin"/>
      <top style="thin"/>
      <bottom style="double"/>
    </border>
    <border>
      <left style="thin"/>
      <right style="thin"/>
      <top style="medium"/>
      <bottom style="thin"/>
    </border>
    <border>
      <left style="thin"/>
      <right style="thin"/>
      <top style="thin"/>
      <bottom style="double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3" fillId="0" borderId="10" xfId="0" applyFont="1" applyFill="1" applyBorder="1" applyAlignment="1">
      <alignment vertical="center" wrapText="1"/>
    </xf>
    <xf numFmtId="176" fontId="3" fillId="0" borderId="11" xfId="0" applyNumberFormat="1" applyFont="1" applyFill="1" applyBorder="1" applyAlignment="1">
      <alignment horizontal="center"/>
    </xf>
    <xf numFmtId="176" fontId="4" fillId="0" borderId="11" xfId="0" applyNumberFormat="1" applyFont="1" applyFill="1" applyBorder="1" applyAlignment="1">
      <alignment horizontal="center"/>
    </xf>
    <xf numFmtId="0" fontId="3" fillId="0" borderId="10" xfId="0" applyFont="1" applyFill="1" applyBorder="1" applyAlignment="1">
      <alignment wrapText="1"/>
    </xf>
    <xf numFmtId="0" fontId="4" fillId="0" borderId="10" xfId="0" applyFont="1" applyFill="1" applyBorder="1" applyAlignment="1">
      <alignment vertical="center" wrapText="1"/>
    </xf>
    <xf numFmtId="175" fontId="3" fillId="0" borderId="11" xfId="0" applyNumberFormat="1" applyFont="1" applyFill="1" applyBorder="1" applyAlignment="1">
      <alignment horizontal="center"/>
    </xf>
    <xf numFmtId="175" fontId="4" fillId="0" borderId="11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 wrapText="1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5" fillId="0" borderId="0" xfId="0" applyFont="1" applyFill="1" applyAlignment="1">
      <alignment/>
    </xf>
    <xf numFmtId="0" fontId="5" fillId="0" borderId="0" xfId="0" applyFont="1" applyFill="1" applyAlignment="1">
      <alignment horizontal="left"/>
    </xf>
    <xf numFmtId="0" fontId="4" fillId="0" borderId="0" xfId="0" applyFont="1" applyFill="1" applyAlignment="1">
      <alignment horizontal="center"/>
    </xf>
    <xf numFmtId="0" fontId="4" fillId="0" borderId="0" xfId="0" applyFont="1" applyFill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Border="1" applyAlignment="1">
      <alignment wrapText="1"/>
    </xf>
    <xf numFmtId="176" fontId="3" fillId="0" borderId="0" xfId="0" applyNumberFormat="1" applyFont="1" applyFill="1" applyBorder="1" applyAlignment="1">
      <alignment horizontal="center"/>
    </xf>
    <xf numFmtId="180" fontId="3" fillId="0" borderId="0" xfId="0" applyNumberFormat="1" applyFont="1" applyFill="1" applyBorder="1" applyAlignment="1">
      <alignment horizontal="center"/>
    </xf>
    <xf numFmtId="175" fontId="3" fillId="0" borderId="0" xfId="0" applyNumberFormat="1" applyFont="1" applyFill="1" applyBorder="1" applyAlignment="1">
      <alignment horizontal="center"/>
    </xf>
    <xf numFmtId="4" fontId="4" fillId="0" borderId="14" xfId="0" applyNumberFormat="1" applyFont="1" applyFill="1" applyBorder="1" applyAlignment="1">
      <alignment/>
    </xf>
    <xf numFmtId="4" fontId="3" fillId="0" borderId="14" xfId="0" applyNumberFormat="1" applyFont="1" applyFill="1" applyBorder="1" applyAlignment="1">
      <alignment/>
    </xf>
    <xf numFmtId="0" fontId="4" fillId="0" borderId="11" xfId="0" applyFont="1" applyFill="1" applyBorder="1" applyAlignment="1">
      <alignment wrapText="1"/>
    </xf>
    <xf numFmtId="0" fontId="3" fillId="0" borderId="11" xfId="0" applyFont="1" applyFill="1" applyBorder="1" applyAlignment="1">
      <alignment wrapText="1"/>
    </xf>
    <xf numFmtId="0" fontId="5" fillId="0" borderId="0" xfId="0" applyFont="1" applyFill="1" applyAlignment="1">
      <alignment vertical="center" wrapText="1"/>
    </xf>
    <xf numFmtId="185" fontId="4" fillId="0" borderId="11" xfId="0" applyNumberFormat="1" applyFont="1" applyFill="1" applyBorder="1" applyAlignment="1">
      <alignment horizontal="center"/>
    </xf>
    <xf numFmtId="186" fontId="3" fillId="0" borderId="11" xfId="0" applyNumberFormat="1" applyFont="1" applyFill="1" applyBorder="1" applyAlignment="1">
      <alignment horizontal="center"/>
    </xf>
    <xf numFmtId="186" fontId="4" fillId="0" borderId="11" xfId="0" applyNumberFormat="1" applyFont="1" applyFill="1" applyBorder="1" applyAlignment="1">
      <alignment horizontal="center"/>
    </xf>
    <xf numFmtId="0" fontId="6" fillId="33" borderId="10" xfId="0" applyFont="1" applyFill="1" applyBorder="1" applyAlignment="1">
      <alignment vertical="center" wrapText="1"/>
    </xf>
    <xf numFmtId="4" fontId="4" fillId="0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 vertical="center" wrapText="1"/>
    </xf>
    <xf numFmtId="185" fontId="3" fillId="0" borderId="11" xfId="0" applyNumberFormat="1" applyFont="1" applyFill="1" applyBorder="1" applyAlignment="1">
      <alignment horizontal="center"/>
    </xf>
    <xf numFmtId="4" fontId="3" fillId="0" borderId="11" xfId="0" applyNumberFormat="1" applyFont="1" applyFill="1" applyBorder="1" applyAlignment="1">
      <alignment/>
    </xf>
    <xf numFmtId="0" fontId="7" fillId="33" borderId="10" xfId="0" applyFont="1" applyFill="1" applyBorder="1" applyAlignment="1">
      <alignment horizontal="left" vertical="center" wrapText="1"/>
    </xf>
    <xf numFmtId="4" fontId="6" fillId="33" borderId="14" xfId="0" applyNumberFormat="1" applyFont="1" applyFill="1" applyBorder="1" applyAlignment="1">
      <alignment/>
    </xf>
    <xf numFmtId="4" fontId="4" fillId="0" borderId="15" xfId="60" applyNumberFormat="1" applyFont="1" applyFill="1" applyBorder="1" applyAlignment="1">
      <alignment horizontal="right" wrapText="1"/>
    </xf>
    <xf numFmtId="4" fontId="6" fillId="33" borderId="11" xfId="0" applyNumberFormat="1" applyFont="1" applyFill="1" applyBorder="1" applyAlignment="1">
      <alignment/>
    </xf>
    <xf numFmtId="0" fontId="3" fillId="0" borderId="10" xfId="0" applyNumberFormat="1" applyFont="1" applyFill="1" applyBorder="1" applyAlignment="1">
      <alignment horizontal="left" vertical="center" wrapText="1"/>
    </xf>
    <xf numFmtId="4" fontId="4" fillId="0" borderId="13" xfId="0" applyNumberFormat="1" applyFont="1" applyFill="1" applyBorder="1" applyAlignment="1">
      <alignment/>
    </xf>
    <xf numFmtId="4" fontId="4" fillId="0" borderId="13" xfId="60" applyNumberFormat="1" applyFont="1" applyFill="1" applyBorder="1" applyAlignment="1">
      <alignment horizontal="right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wrapText="1"/>
    </xf>
    <xf numFmtId="176" fontId="4" fillId="0" borderId="17" xfId="0" applyNumberFormat="1" applyFont="1" applyFill="1" applyBorder="1" applyAlignment="1">
      <alignment horizontal="center"/>
    </xf>
    <xf numFmtId="185" fontId="4" fillId="0" borderId="17" xfId="0" applyNumberFormat="1" applyFont="1" applyFill="1" applyBorder="1" applyAlignment="1">
      <alignment horizontal="center"/>
    </xf>
    <xf numFmtId="175" fontId="4" fillId="0" borderId="17" xfId="0" applyNumberFormat="1" applyFont="1" applyFill="1" applyBorder="1" applyAlignment="1">
      <alignment horizontal="center"/>
    </xf>
    <xf numFmtId="4" fontId="4" fillId="0" borderId="17" xfId="0" applyNumberFormat="1" applyFont="1" applyFill="1" applyBorder="1" applyAlignment="1">
      <alignment/>
    </xf>
    <xf numFmtId="4" fontId="4" fillId="0" borderId="18" xfId="0" applyNumberFormat="1" applyFont="1" applyFill="1" applyBorder="1" applyAlignment="1">
      <alignment/>
    </xf>
    <xf numFmtId="0" fontId="5" fillId="0" borderId="0" xfId="0" applyFont="1" applyFill="1" applyAlignment="1">
      <alignment horizontal="left" vertical="center" wrapText="1"/>
    </xf>
    <xf numFmtId="3" fontId="4" fillId="0" borderId="19" xfId="0" applyNumberFormat="1" applyFont="1" applyFill="1" applyBorder="1" applyAlignment="1">
      <alignment horizontal="center" vertical="center" wrapText="1"/>
    </xf>
    <xf numFmtId="3" fontId="4" fillId="0" borderId="20" xfId="0" applyNumberFormat="1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wrapText="1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176" fontId="4" fillId="0" borderId="23" xfId="0" applyNumberFormat="1" applyFont="1" applyFill="1" applyBorder="1" applyAlignment="1">
      <alignment horizontal="center" vertical="center"/>
    </xf>
    <xf numFmtId="176" fontId="4" fillId="0" borderId="24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right" vertical="center" wrapText="1"/>
    </xf>
    <xf numFmtId="180" fontId="4" fillId="0" borderId="23" xfId="0" applyNumberFormat="1" applyFont="1" applyFill="1" applyBorder="1" applyAlignment="1">
      <alignment horizontal="center" vertical="center"/>
    </xf>
    <xf numFmtId="180" fontId="4" fillId="0" borderId="24" xfId="0" applyNumberFormat="1" applyFont="1" applyFill="1" applyBorder="1" applyAlignment="1">
      <alignment horizontal="center" vertical="center"/>
    </xf>
    <xf numFmtId="175" fontId="4" fillId="0" borderId="23" xfId="0" applyNumberFormat="1" applyFont="1" applyFill="1" applyBorder="1" applyAlignment="1">
      <alignment horizontal="center" vertical="center"/>
    </xf>
    <xf numFmtId="175" fontId="4" fillId="0" borderId="24" xfId="0" applyNumberFormat="1" applyFont="1" applyFill="1" applyBorder="1" applyAlignment="1">
      <alignment horizontal="center" vertical="center"/>
    </xf>
    <xf numFmtId="3" fontId="4" fillId="0" borderId="23" xfId="0" applyNumberFormat="1" applyFont="1" applyFill="1" applyBorder="1" applyAlignment="1">
      <alignment horizontal="center" vertical="center" wrapText="1"/>
    </xf>
    <xf numFmtId="3" fontId="4" fillId="0" borderId="24" xfId="0" applyNumberFormat="1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9</xdr:col>
      <xdr:colOff>76200</xdr:colOff>
      <xdr:row>0</xdr:row>
      <xdr:rowOff>38100</xdr:rowOff>
    </xdr:from>
    <xdr:to>
      <xdr:col>10</xdr:col>
      <xdr:colOff>533400</xdr:colOff>
      <xdr:row>1</xdr:row>
      <xdr:rowOff>142875</xdr:rowOff>
    </xdr:to>
    <xdr:pic>
      <xdr:nvPicPr>
        <xdr:cNvPr id="1" name="CommandButton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0" y="38100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9</xdr:col>
      <xdr:colOff>76200</xdr:colOff>
      <xdr:row>1</xdr:row>
      <xdr:rowOff>0</xdr:rowOff>
    </xdr:from>
    <xdr:to>
      <xdr:col>10</xdr:col>
      <xdr:colOff>533400</xdr:colOff>
      <xdr:row>1</xdr:row>
      <xdr:rowOff>304800</xdr:rowOff>
    </xdr:to>
    <xdr:pic>
      <xdr:nvPicPr>
        <xdr:cNvPr id="2" name="CommandButton2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381750" y="200025"/>
          <a:ext cx="1143000" cy="304800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>
    <tabColor rgb="FFFFFF00"/>
    <pageSetUpPr fitToPage="1"/>
  </sheetPr>
  <dimension ref="A1:I115"/>
  <sheetViews>
    <sheetView tabSelected="1" zoomScale="115" zoomScaleNormal="115" zoomScalePageLayoutView="0" workbookViewId="0" topLeftCell="A1">
      <selection activeCell="K3" sqref="K3"/>
    </sheetView>
  </sheetViews>
  <sheetFormatPr defaultColWidth="9.00390625" defaultRowHeight="15.75"/>
  <cols>
    <col min="1" max="1" width="49.00390625" style="16" customWidth="1"/>
    <col min="2" max="2" width="3.625" style="16" customWidth="1"/>
    <col min="3" max="3" width="3.50390625" style="17" bestFit="1" customWidth="1"/>
    <col min="4" max="4" width="3.125" style="17" bestFit="1" customWidth="1"/>
    <col min="5" max="5" width="10.50390625" style="18" customWidth="1"/>
    <col min="6" max="6" width="3.125" style="19" customWidth="1"/>
    <col min="7" max="7" width="9.875" style="15" bestFit="1" customWidth="1"/>
    <col min="8" max="9" width="9.875" style="15" hidden="1" customWidth="1"/>
    <col min="10" max="16384" width="9.00390625" style="15" customWidth="1"/>
  </cols>
  <sheetData>
    <row r="1" spans="1:9" s="11" customFormat="1" ht="15.75" customHeight="1">
      <c r="A1" s="24"/>
      <c r="B1" s="24"/>
      <c r="C1" s="57"/>
      <c r="D1" s="57"/>
      <c r="E1" s="57"/>
      <c r="F1" s="57"/>
      <c r="G1" s="57"/>
      <c r="H1" s="57"/>
      <c r="I1" s="57"/>
    </row>
    <row r="2" spans="1:9" s="11" customFormat="1" ht="92.25" customHeight="1">
      <c r="A2" s="12"/>
      <c r="B2" s="12"/>
      <c r="E2" s="47" t="s">
        <v>77</v>
      </c>
      <c r="F2" s="47"/>
      <c r="G2" s="47"/>
      <c r="H2" s="47"/>
      <c r="I2" s="47"/>
    </row>
    <row r="3" spans="1:9" ht="46.5" customHeight="1">
      <c r="A3" s="50" t="s">
        <v>73</v>
      </c>
      <c r="B3" s="50"/>
      <c r="C3" s="50"/>
      <c r="D3" s="50"/>
      <c r="E3" s="50"/>
      <c r="F3" s="50"/>
      <c r="G3" s="50"/>
      <c r="H3" s="50"/>
      <c r="I3" s="50"/>
    </row>
    <row r="4" spans="1:6" ht="12.75" hidden="1">
      <c r="A4" s="13"/>
      <c r="B4" s="13"/>
      <c r="C4" s="13"/>
      <c r="D4" s="13"/>
      <c r="E4" s="13"/>
      <c r="F4" s="13"/>
    </row>
    <row r="5" spans="1:9" ht="13.5" thickBot="1">
      <c r="A5" s="13"/>
      <c r="B5" s="13"/>
      <c r="C5" s="13"/>
      <c r="D5" s="13"/>
      <c r="E5" s="13"/>
      <c r="F5" s="13"/>
      <c r="G5" s="13" t="s">
        <v>72</v>
      </c>
      <c r="H5" s="13"/>
      <c r="I5" s="13" t="s">
        <v>59</v>
      </c>
    </row>
    <row r="6" spans="1:9" ht="12.75" customHeight="1">
      <c r="A6" s="51" t="s">
        <v>0</v>
      </c>
      <c r="B6" s="53" t="s">
        <v>23</v>
      </c>
      <c r="C6" s="55" t="s">
        <v>28</v>
      </c>
      <c r="D6" s="55" t="s">
        <v>1</v>
      </c>
      <c r="E6" s="58" t="s">
        <v>2</v>
      </c>
      <c r="F6" s="60" t="s">
        <v>3</v>
      </c>
      <c r="G6" s="62" t="s">
        <v>74</v>
      </c>
      <c r="H6" s="62" t="s">
        <v>64</v>
      </c>
      <c r="I6" s="48" t="s">
        <v>65</v>
      </c>
    </row>
    <row r="7" spans="1:9" ht="33" customHeight="1" thickBot="1">
      <c r="A7" s="52"/>
      <c r="B7" s="54"/>
      <c r="C7" s="56"/>
      <c r="D7" s="56"/>
      <c r="E7" s="59"/>
      <c r="F7" s="61"/>
      <c r="G7" s="63"/>
      <c r="H7" s="63"/>
      <c r="I7" s="49"/>
    </row>
    <row r="8" spans="1:9" s="14" customFormat="1" ht="26.25" thickTop="1">
      <c r="A8" s="40" t="s">
        <v>67</v>
      </c>
      <c r="B8" s="41">
        <v>960</v>
      </c>
      <c r="C8" s="42"/>
      <c r="D8" s="42"/>
      <c r="E8" s="43"/>
      <c r="F8" s="44"/>
      <c r="G8" s="45">
        <f>G9+G49+G79+G56+G96+G106+G63+G101+G111</f>
        <v>9455393.39</v>
      </c>
      <c r="H8" s="45">
        <f>H9+H49+H79+H56+H96+H106+H63+H101+H111</f>
        <v>2172905</v>
      </c>
      <c r="I8" s="46">
        <f>I9+I49+I79+I56+I96+I106+I63+I101+I111</f>
        <v>2261015</v>
      </c>
    </row>
    <row r="9" spans="1:9" s="14" customFormat="1" ht="12.75">
      <c r="A9" s="5" t="s">
        <v>4</v>
      </c>
      <c r="B9" s="22">
        <f>B8</f>
        <v>960</v>
      </c>
      <c r="C9" s="3">
        <v>1</v>
      </c>
      <c r="D9" s="3"/>
      <c r="E9" s="25"/>
      <c r="F9" s="7"/>
      <c r="G9" s="29">
        <f>G10+G14+G39+G25+G35+G32</f>
        <v>1624747.85</v>
      </c>
      <c r="H9" s="29">
        <f>H10+H14+H39+H25+H35+H32</f>
        <v>1345027</v>
      </c>
      <c r="I9" s="20">
        <f>I10+I14+I39+I25+I35+I32</f>
        <v>1327330</v>
      </c>
    </row>
    <row r="10" spans="1:9" ht="25.5">
      <c r="A10" s="5" t="s">
        <v>10</v>
      </c>
      <c r="B10" s="22">
        <f aca="true" t="shared" si="0" ref="B10:B76">B9</f>
        <v>960</v>
      </c>
      <c r="C10" s="3">
        <v>1</v>
      </c>
      <c r="D10" s="3">
        <v>2</v>
      </c>
      <c r="E10" s="25"/>
      <c r="F10" s="7"/>
      <c r="G10" s="29">
        <f>G11</f>
        <v>455268.45</v>
      </c>
      <c r="H10" s="32">
        <f aca="true" t="shared" si="1" ref="H10:I12">H11</f>
        <v>444715</v>
      </c>
      <c r="I10" s="21">
        <f t="shared" si="1"/>
        <v>461843</v>
      </c>
    </row>
    <row r="11" spans="1:9" ht="12.75">
      <c r="A11" s="1" t="s">
        <v>55</v>
      </c>
      <c r="B11" s="23">
        <f t="shared" si="0"/>
        <v>960</v>
      </c>
      <c r="C11" s="2">
        <v>1</v>
      </c>
      <c r="D11" s="2">
        <v>2</v>
      </c>
      <c r="E11" s="26">
        <v>6001180010</v>
      </c>
      <c r="F11" s="7"/>
      <c r="G11" s="32">
        <f>G12</f>
        <v>455268.45</v>
      </c>
      <c r="H11" s="32">
        <f t="shared" si="1"/>
        <v>444715</v>
      </c>
      <c r="I11" s="21">
        <f t="shared" si="1"/>
        <v>461843</v>
      </c>
    </row>
    <row r="12" spans="1:9" ht="51">
      <c r="A12" s="4" t="s">
        <v>25</v>
      </c>
      <c r="B12" s="23">
        <f t="shared" si="0"/>
        <v>960</v>
      </c>
      <c r="C12" s="2">
        <v>1</v>
      </c>
      <c r="D12" s="2">
        <v>2</v>
      </c>
      <c r="E12" s="26">
        <v>6001180010</v>
      </c>
      <c r="F12" s="6">
        <v>100</v>
      </c>
      <c r="G12" s="32">
        <f>G13</f>
        <v>455268.45</v>
      </c>
      <c r="H12" s="32">
        <f t="shared" si="1"/>
        <v>444715</v>
      </c>
      <c r="I12" s="21">
        <f t="shared" si="1"/>
        <v>461843</v>
      </c>
    </row>
    <row r="13" spans="1:9" ht="25.5">
      <c r="A13" s="4" t="s">
        <v>20</v>
      </c>
      <c r="B13" s="23">
        <f t="shared" si="0"/>
        <v>960</v>
      </c>
      <c r="C13" s="2">
        <v>1</v>
      </c>
      <c r="D13" s="2">
        <v>2</v>
      </c>
      <c r="E13" s="26">
        <v>6001180010</v>
      </c>
      <c r="F13" s="6">
        <v>120</v>
      </c>
      <c r="G13" s="32">
        <v>455268.45</v>
      </c>
      <c r="H13" s="32">
        <v>444715</v>
      </c>
      <c r="I13" s="21">
        <v>461843</v>
      </c>
    </row>
    <row r="14" spans="1:9" s="14" customFormat="1" ht="38.25">
      <c r="A14" s="5" t="s">
        <v>19</v>
      </c>
      <c r="B14" s="22">
        <f t="shared" si="0"/>
        <v>960</v>
      </c>
      <c r="C14" s="3">
        <v>1</v>
      </c>
      <c r="D14" s="3">
        <v>4</v>
      </c>
      <c r="E14" s="26" t="s">
        <v>58</v>
      </c>
      <c r="F14" s="7"/>
      <c r="G14" s="29">
        <f>G15+G22</f>
        <v>1055848.4000000001</v>
      </c>
      <c r="H14" s="29">
        <f>H15+H22</f>
        <v>862712</v>
      </c>
      <c r="I14" s="20">
        <f>I15+I22</f>
        <v>827887</v>
      </c>
    </row>
    <row r="15" spans="1:9" ht="25.5">
      <c r="A15" s="1" t="s">
        <v>40</v>
      </c>
      <c r="B15" s="23">
        <f t="shared" si="0"/>
        <v>960</v>
      </c>
      <c r="C15" s="2">
        <v>1</v>
      </c>
      <c r="D15" s="2">
        <v>4</v>
      </c>
      <c r="E15" s="26">
        <v>6001180040</v>
      </c>
      <c r="F15" s="6"/>
      <c r="G15" s="32">
        <f>G16+G18+G20</f>
        <v>1053769.4000000001</v>
      </c>
      <c r="H15" s="32">
        <f>H16+H18+H20</f>
        <v>860312</v>
      </c>
      <c r="I15" s="21">
        <f>I16+I18+I20</f>
        <v>825487</v>
      </c>
    </row>
    <row r="16" spans="1:9" ht="51">
      <c r="A16" s="4" t="s">
        <v>25</v>
      </c>
      <c r="B16" s="23">
        <f t="shared" si="0"/>
        <v>960</v>
      </c>
      <c r="C16" s="2">
        <v>1</v>
      </c>
      <c r="D16" s="2">
        <v>4</v>
      </c>
      <c r="E16" s="26">
        <v>6001180040</v>
      </c>
      <c r="F16" s="6">
        <v>100</v>
      </c>
      <c r="G16" s="32">
        <f>G17</f>
        <v>871104.39</v>
      </c>
      <c r="H16" s="32">
        <f>H17</f>
        <v>741667</v>
      </c>
      <c r="I16" s="21">
        <f>I17</f>
        <v>708860</v>
      </c>
    </row>
    <row r="17" spans="1:9" ht="25.5">
      <c r="A17" s="4" t="s">
        <v>20</v>
      </c>
      <c r="B17" s="23">
        <f t="shared" si="0"/>
        <v>960</v>
      </c>
      <c r="C17" s="2">
        <v>1</v>
      </c>
      <c r="D17" s="2">
        <v>4</v>
      </c>
      <c r="E17" s="26">
        <v>6001180040</v>
      </c>
      <c r="F17" s="6">
        <v>120</v>
      </c>
      <c r="G17" s="32">
        <v>871104.39</v>
      </c>
      <c r="H17" s="32">
        <v>741667</v>
      </c>
      <c r="I17" s="21">
        <f>752557-43697</f>
        <v>708860</v>
      </c>
    </row>
    <row r="18" spans="1:9" ht="25.5">
      <c r="A18" s="4" t="s">
        <v>26</v>
      </c>
      <c r="B18" s="23">
        <f t="shared" si="0"/>
        <v>960</v>
      </c>
      <c r="C18" s="2">
        <v>1</v>
      </c>
      <c r="D18" s="2">
        <v>4</v>
      </c>
      <c r="E18" s="26">
        <v>6001180040</v>
      </c>
      <c r="F18" s="6">
        <v>200</v>
      </c>
      <c r="G18" s="32">
        <f>G19</f>
        <v>135364.64</v>
      </c>
      <c r="H18" s="32">
        <f>H19</f>
        <v>88233</v>
      </c>
      <c r="I18" s="21">
        <f>I19</f>
        <v>86215</v>
      </c>
    </row>
    <row r="19" spans="1:9" ht="25.5">
      <c r="A19" s="4" t="s">
        <v>21</v>
      </c>
      <c r="B19" s="23">
        <f t="shared" si="0"/>
        <v>960</v>
      </c>
      <c r="C19" s="2">
        <v>1</v>
      </c>
      <c r="D19" s="2">
        <v>4</v>
      </c>
      <c r="E19" s="26">
        <v>6001180040</v>
      </c>
      <c r="F19" s="6">
        <v>240</v>
      </c>
      <c r="G19" s="32">
        <v>135364.64</v>
      </c>
      <c r="H19" s="32">
        <v>88233</v>
      </c>
      <c r="I19" s="21">
        <v>86215</v>
      </c>
    </row>
    <row r="20" spans="1:9" ht="12.75">
      <c r="A20" s="4" t="s">
        <v>17</v>
      </c>
      <c r="B20" s="23">
        <f t="shared" si="0"/>
        <v>960</v>
      </c>
      <c r="C20" s="2">
        <v>1</v>
      </c>
      <c r="D20" s="2">
        <v>4</v>
      </c>
      <c r="E20" s="26">
        <v>6001180040</v>
      </c>
      <c r="F20" s="6">
        <v>800</v>
      </c>
      <c r="G20" s="32">
        <f>G21</f>
        <v>47300.37</v>
      </c>
      <c r="H20" s="32">
        <f>H21</f>
        <v>30412</v>
      </c>
      <c r="I20" s="21">
        <f>I21</f>
        <v>30412</v>
      </c>
    </row>
    <row r="21" spans="1:9" ht="12.75">
      <c r="A21" s="4" t="s">
        <v>27</v>
      </c>
      <c r="B21" s="23">
        <f t="shared" si="0"/>
        <v>960</v>
      </c>
      <c r="C21" s="2">
        <v>1</v>
      </c>
      <c r="D21" s="2">
        <v>4</v>
      </c>
      <c r="E21" s="26">
        <v>6001180040</v>
      </c>
      <c r="F21" s="6">
        <v>850</v>
      </c>
      <c r="G21" s="32">
        <v>47300.37</v>
      </c>
      <c r="H21" s="32">
        <v>30412</v>
      </c>
      <c r="I21" s="21">
        <v>30412</v>
      </c>
    </row>
    <row r="22" spans="1:9" ht="25.5">
      <c r="A22" s="4" t="s">
        <v>24</v>
      </c>
      <c r="B22" s="23">
        <f t="shared" si="0"/>
        <v>960</v>
      </c>
      <c r="C22" s="2">
        <v>1</v>
      </c>
      <c r="D22" s="2">
        <v>4</v>
      </c>
      <c r="E22" s="26">
        <v>6001180070</v>
      </c>
      <c r="F22" s="6"/>
      <c r="G22" s="32">
        <f aca="true" t="shared" si="2" ref="G22:I23">G23</f>
        <v>2079</v>
      </c>
      <c r="H22" s="32">
        <f t="shared" si="2"/>
        <v>2400</v>
      </c>
      <c r="I22" s="21">
        <f t="shared" si="2"/>
        <v>2400</v>
      </c>
    </row>
    <row r="23" spans="1:9" ht="25.5">
      <c r="A23" s="4" t="s">
        <v>26</v>
      </c>
      <c r="B23" s="23">
        <f t="shared" si="0"/>
        <v>960</v>
      </c>
      <c r="C23" s="2">
        <v>1</v>
      </c>
      <c r="D23" s="2">
        <v>4</v>
      </c>
      <c r="E23" s="26">
        <v>6001180070</v>
      </c>
      <c r="F23" s="6">
        <v>200</v>
      </c>
      <c r="G23" s="32">
        <f t="shared" si="2"/>
        <v>2079</v>
      </c>
      <c r="H23" s="32">
        <f t="shared" si="2"/>
        <v>2400</v>
      </c>
      <c r="I23" s="21">
        <f t="shared" si="2"/>
        <v>2400</v>
      </c>
    </row>
    <row r="24" spans="1:9" ht="25.5">
      <c r="A24" s="4" t="s">
        <v>21</v>
      </c>
      <c r="B24" s="23">
        <f t="shared" si="0"/>
        <v>960</v>
      </c>
      <c r="C24" s="2">
        <v>1</v>
      </c>
      <c r="D24" s="2">
        <v>4</v>
      </c>
      <c r="E24" s="26">
        <v>6001180070</v>
      </c>
      <c r="F24" s="6">
        <v>240</v>
      </c>
      <c r="G24" s="32">
        <v>2079</v>
      </c>
      <c r="H24" s="32">
        <v>2400</v>
      </c>
      <c r="I24" s="21">
        <v>2400</v>
      </c>
    </row>
    <row r="25" spans="1:9" s="14" customFormat="1" ht="40.5" customHeight="1">
      <c r="A25" s="5" t="s">
        <v>41</v>
      </c>
      <c r="B25" s="22">
        <f t="shared" si="0"/>
        <v>960</v>
      </c>
      <c r="C25" s="3">
        <v>1</v>
      </c>
      <c r="D25" s="3">
        <v>6</v>
      </c>
      <c r="E25" s="25" t="s">
        <v>58</v>
      </c>
      <c r="F25" s="7"/>
      <c r="G25" s="29">
        <f>G26+G29</f>
        <v>8900</v>
      </c>
      <c r="H25" s="29">
        <f>H26+H29</f>
        <v>8900</v>
      </c>
      <c r="I25" s="20">
        <f>I26+I29</f>
        <v>8900</v>
      </c>
    </row>
    <row r="26" spans="1:9" ht="51">
      <c r="A26" s="1" t="s">
        <v>42</v>
      </c>
      <c r="B26" s="23">
        <f t="shared" si="0"/>
        <v>960</v>
      </c>
      <c r="C26" s="2">
        <v>1</v>
      </c>
      <c r="D26" s="2">
        <v>6</v>
      </c>
      <c r="E26" s="26">
        <v>6003184200</v>
      </c>
      <c r="F26" s="7"/>
      <c r="G26" s="32">
        <f aca="true" t="shared" si="3" ref="G26:I27">G27</f>
        <v>8800</v>
      </c>
      <c r="H26" s="32">
        <f t="shared" si="3"/>
        <v>8800</v>
      </c>
      <c r="I26" s="21">
        <f t="shared" si="3"/>
        <v>8800</v>
      </c>
    </row>
    <row r="27" spans="1:9" ht="12.75">
      <c r="A27" s="1" t="s">
        <v>29</v>
      </c>
      <c r="B27" s="23">
        <f t="shared" si="0"/>
        <v>960</v>
      </c>
      <c r="C27" s="2">
        <v>1</v>
      </c>
      <c r="D27" s="2">
        <v>6</v>
      </c>
      <c r="E27" s="26">
        <v>6003184200</v>
      </c>
      <c r="F27" s="6">
        <v>500</v>
      </c>
      <c r="G27" s="32">
        <f t="shared" si="3"/>
        <v>8800</v>
      </c>
      <c r="H27" s="32">
        <f t="shared" si="3"/>
        <v>8800</v>
      </c>
      <c r="I27" s="21">
        <f t="shared" si="3"/>
        <v>8800</v>
      </c>
    </row>
    <row r="28" spans="1:9" ht="12.75">
      <c r="A28" s="1" t="s">
        <v>18</v>
      </c>
      <c r="B28" s="23">
        <f t="shared" si="0"/>
        <v>960</v>
      </c>
      <c r="C28" s="2">
        <v>1</v>
      </c>
      <c r="D28" s="2">
        <v>6</v>
      </c>
      <c r="E28" s="26">
        <v>6003184200</v>
      </c>
      <c r="F28" s="6">
        <v>540</v>
      </c>
      <c r="G28" s="32">
        <v>8800</v>
      </c>
      <c r="H28" s="32">
        <v>8800</v>
      </c>
      <c r="I28" s="21">
        <v>8800</v>
      </c>
    </row>
    <row r="29" spans="1:9" ht="51">
      <c r="A29" s="1" t="s">
        <v>60</v>
      </c>
      <c r="B29" s="23">
        <f t="shared" si="0"/>
        <v>960</v>
      </c>
      <c r="C29" s="2">
        <v>1</v>
      </c>
      <c r="D29" s="2">
        <v>6</v>
      </c>
      <c r="E29" s="26">
        <v>6003184400</v>
      </c>
      <c r="F29" s="6"/>
      <c r="G29" s="32">
        <f aca="true" t="shared" si="4" ref="G29:I30">G30</f>
        <v>100</v>
      </c>
      <c r="H29" s="32">
        <f t="shared" si="4"/>
        <v>100</v>
      </c>
      <c r="I29" s="21">
        <f t="shared" si="4"/>
        <v>100</v>
      </c>
    </row>
    <row r="30" spans="1:9" ht="12.75">
      <c r="A30" s="1" t="s">
        <v>29</v>
      </c>
      <c r="B30" s="23">
        <f t="shared" si="0"/>
        <v>960</v>
      </c>
      <c r="C30" s="2">
        <v>1</v>
      </c>
      <c r="D30" s="2">
        <v>6</v>
      </c>
      <c r="E30" s="26">
        <v>6003184400</v>
      </c>
      <c r="F30" s="6">
        <v>500</v>
      </c>
      <c r="G30" s="32">
        <f t="shared" si="4"/>
        <v>100</v>
      </c>
      <c r="H30" s="32">
        <f t="shared" si="4"/>
        <v>100</v>
      </c>
      <c r="I30" s="21">
        <f t="shared" si="4"/>
        <v>100</v>
      </c>
    </row>
    <row r="31" spans="1:9" ht="12.75">
      <c r="A31" s="1" t="s">
        <v>18</v>
      </c>
      <c r="B31" s="23">
        <f t="shared" si="0"/>
        <v>960</v>
      </c>
      <c r="C31" s="2">
        <v>1</v>
      </c>
      <c r="D31" s="2">
        <v>6</v>
      </c>
      <c r="E31" s="26">
        <v>6003184400</v>
      </c>
      <c r="F31" s="6">
        <v>540</v>
      </c>
      <c r="G31" s="32">
        <v>100</v>
      </c>
      <c r="H31" s="32">
        <v>100</v>
      </c>
      <c r="I31" s="21">
        <v>100</v>
      </c>
    </row>
    <row r="32" spans="1:9" ht="12.75" hidden="1">
      <c r="A32" s="5" t="s">
        <v>61</v>
      </c>
      <c r="B32" s="22">
        <f t="shared" si="0"/>
        <v>960</v>
      </c>
      <c r="C32" s="3">
        <v>1</v>
      </c>
      <c r="D32" s="3">
        <v>7</v>
      </c>
      <c r="E32" s="27"/>
      <c r="F32" s="7"/>
      <c r="G32" s="29">
        <f aca="true" t="shared" si="5" ref="G32:I33">G33</f>
        <v>0</v>
      </c>
      <c r="H32" s="32">
        <f t="shared" si="5"/>
        <v>0</v>
      </c>
      <c r="I32" s="21">
        <f t="shared" si="5"/>
        <v>0</v>
      </c>
    </row>
    <row r="33" spans="1:9" ht="12.75" hidden="1">
      <c r="A33" s="37" t="s">
        <v>62</v>
      </c>
      <c r="B33" s="23">
        <f t="shared" si="0"/>
        <v>960</v>
      </c>
      <c r="C33" s="2">
        <v>1</v>
      </c>
      <c r="D33" s="2">
        <v>7</v>
      </c>
      <c r="E33" s="26">
        <v>7000080060</v>
      </c>
      <c r="F33" s="6">
        <v>800</v>
      </c>
      <c r="G33" s="32">
        <f t="shared" si="5"/>
        <v>0</v>
      </c>
      <c r="H33" s="32">
        <f t="shared" si="5"/>
        <v>0</v>
      </c>
      <c r="I33" s="21">
        <f t="shared" si="5"/>
        <v>0</v>
      </c>
    </row>
    <row r="34" spans="1:9" ht="12.75" hidden="1">
      <c r="A34" s="37" t="s">
        <v>63</v>
      </c>
      <c r="B34" s="23">
        <f t="shared" si="0"/>
        <v>960</v>
      </c>
      <c r="C34" s="2">
        <v>1</v>
      </c>
      <c r="D34" s="2">
        <v>7</v>
      </c>
      <c r="E34" s="26">
        <v>7000080060</v>
      </c>
      <c r="F34" s="6">
        <v>880</v>
      </c>
      <c r="G34" s="32">
        <v>0</v>
      </c>
      <c r="H34" s="32">
        <v>0</v>
      </c>
      <c r="I34" s="21">
        <v>0</v>
      </c>
    </row>
    <row r="35" spans="1:9" s="14" customFormat="1" ht="12.75">
      <c r="A35" s="5" t="s">
        <v>33</v>
      </c>
      <c r="B35" s="22">
        <f t="shared" si="0"/>
        <v>960</v>
      </c>
      <c r="C35" s="3">
        <v>1</v>
      </c>
      <c r="D35" s="3">
        <v>11</v>
      </c>
      <c r="E35" s="25"/>
      <c r="F35" s="7"/>
      <c r="G35" s="29">
        <f>G36</f>
        <v>0</v>
      </c>
      <c r="H35" s="29">
        <f aca="true" t="shared" si="6" ref="H35:I37">H36</f>
        <v>15000</v>
      </c>
      <c r="I35" s="20">
        <f t="shared" si="6"/>
        <v>15000</v>
      </c>
    </row>
    <row r="36" spans="1:9" ht="12.75">
      <c r="A36" s="1" t="s">
        <v>43</v>
      </c>
      <c r="B36" s="23">
        <f t="shared" si="0"/>
        <v>960</v>
      </c>
      <c r="C36" s="2">
        <v>1</v>
      </c>
      <c r="D36" s="2">
        <v>11</v>
      </c>
      <c r="E36" s="26">
        <v>7000083030</v>
      </c>
      <c r="F36" s="6"/>
      <c r="G36" s="32">
        <f>G37</f>
        <v>0</v>
      </c>
      <c r="H36" s="32">
        <f t="shared" si="6"/>
        <v>15000</v>
      </c>
      <c r="I36" s="21">
        <f t="shared" si="6"/>
        <v>15000</v>
      </c>
    </row>
    <row r="37" spans="1:9" ht="12.75">
      <c r="A37" s="37" t="s">
        <v>17</v>
      </c>
      <c r="B37" s="23">
        <f t="shared" si="0"/>
        <v>960</v>
      </c>
      <c r="C37" s="2">
        <v>1</v>
      </c>
      <c r="D37" s="2">
        <v>11</v>
      </c>
      <c r="E37" s="26">
        <v>7000083030</v>
      </c>
      <c r="F37" s="6">
        <v>800</v>
      </c>
      <c r="G37" s="32">
        <f>G38</f>
        <v>0</v>
      </c>
      <c r="H37" s="32">
        <f t="shared" si="6"/>
        <v>15000</v>
      </c>
      <c r="I37" s="21">
        <f t="shared" si="6"/>
        <v>15000</v>
      </c>
    </row>
    <row r="38" spans="1:9" ht="12.75">
      <c r="A38" s="37" t="s">
        <v>34</v>
      </c>
      <c r="B38" s="23">
        <f t="shared" si="0"/>
        <v>960</v>
      </c>
      <c r="C38" s="2">
        <v>1</v>
      </c>
      <c r="D38" s="2">
        <v>11</v>
      </c>
      <c r="E38" s="26">
        <v>7000083030</v>
      </c>
      <c r="F38" s="6">
        <v>870</v>
      </c>
      <c r="G38" s="32">
        <v>0</v>
      </c>
      <c r="H38" s="32">
        <v>15000</v>
      </c>
      <c r="I38" s="21">
        <v>15000</v>
      </c>
    </row>
    <row r="39" spans="1:9" s="14" customFormat="1" ht="12.75">
      <c r="A39" s="5" t="s">
        <v>11</v>
      </c>
      <c r="B39" s="22">
        <f t="shared" si="0"/>
        <v>960</v>
      </c>
      <c r="C39" s="3">
        <v>1</v>
      </c>
      <c r="D39" s="3">
        <v>13</v>
      </c>
      <c r="E39" s="25"/>
      <c r="F39" s="7"/>
      <c r="G39" s="29">
        <f>G40+G46+G43</f>
        <v>104731</v>
      </c>
      <c r="H39" s="29">
        <f>H40+H46+H43</f>
        <v>13700</v>
      </c>
      <c r="I39" s="20">
        <f>I40+I46+I43</f>
        <v>13700</v>
      </c>
    </row>
    <row r="40" spans="1:9" ht="27" customHeight="1">
      <c r="A40" s="1" t="s">
        <v>44</v>
      </c>
      <c r="B40" s="23">
        <f t="shared" si="0"/>
        <v>960</v>
      </c>
      <c r="C40" s="2">
        <v>1</v>
      </c>
      <c r="D40" s="2">
        <v>13</v>
      </c>
      <c r="E40" s="26">
        <v>6001280900</v>
      </c>
      <c r="F40" s="6"/>
      <c r="G40" s="32">
        <f aca="true" t="shared" si="7" ref="G40:I41">G41</f>
        <v>66181</v>
      </c>
      <c r="H40" s="32">
        <f t="shared" si="7"/>
        <v>12500</v>
      </c>
      <c r="I40" s="21">
        <f t="shared" si="7"/>
        <v>12500</v>
      </c>
    </row>
    <row r="41" spans="1:9" ht="25.5">
      <c r="A41" s="4" t="s">
        <v>26</v>
      </c>
      <c r="B41" s="23">
        <f t="shared" si="0"/>
        <v>960</v>
      </c>
      <c r="C41" s="2">
        <v>1</v>
      </c>
      <c r="D41" s="2">
        <v>13</v>
      </c>
      <c r="E41" s="26">
        <v>6001280900</v>
      </c>
      <c r="F41" s="6">
        <v>200</v>
      </c>
      <c r="G41" s="32">
        <f t="shared" si="7"/>
        <v>66181</v>
      </c>
      <c r="H41" s="32">
        <f t="shared" si="7"/>
        <v>12500</v>
      </c>
      <c r="I41" s="21">
        <f t="shared" si="7"/>
        <v>12500</v>
      </c>
    </row>
    <row r="42" spans="1:9" ht="26.25" customHeight="1">
      <c r="A42" s="4" t="s">
        <v>21</v>
      </c>
      <c r="B42" s="23">
        <f t="shared" si="0"/>
        <v>960</v>
      </c>
      <c r="C42" s="2">
        <v>1</v>
      </c>
      <c r="D42" s="2">
        <v>13</v>
      </c>
      <c r="E42" s="26">
        <v>6001280900</v>
      </c>
      <c r="F42" s="6">
        <v>240</v>
      </c>
      <c r="G42" s="32">
        <v>66181</v>
      </c>
      <c r="H42" s="32">
        <v>12500</v>
      </c>
      <c r="I42" s="21">
        <v>12500</v>
      </c>
    </row>
    <row r="43" spans="1:9" ht="26.25" customHeight="1">
      <c r="A43" s="1" t="s">
        <v>66</v>
      </c>
      <c r="B43" s="23">
        <f t="shared" si="0"/>
        <v>960</v>
      </c>
      <c r="C43" s="2">
        <v>1</v>
      </c>
      <c r="D43" s="2">
        <v>13</v>
      </c>
      <c r="E43" s="26">
        <v>6001280920</v>
      </c>
      <c r="F43" s="6"/>
      <c r="G43" s="32">
        <f aca="true" t="shared" si="8" ref="G43:I44">G44</f>
        <v>37250</v>
      </c>
      <c r="H43" s="32">
        <f t="shared" si="8"/>
        <v>0</v>
      </c>
      <c r="I43" s="21">
        <f t="shared" si="8"/>
        <v>0</v>
      </c>
    </row>
    <row r="44" spans="1:9" ht="26.25" customHeight="1">
      <c r="A44" s="4" t="s">
        <v>26</v>
      </c>
      <c r="B44" s="23">
        <f t="shared" si="0"/>
        <v>960</v>
      </c>
      <c r="C44" s="2">
        <v>1</v>
      </c>
      <c r="D44" s="2">
        <v>13</v>
      </c>
      <c r="E44" s="26">
        <v>6001280920</v>
      </c>
      <c r="F44" s="6">
        <v>200</v>
      </c>
      <c r="G44" s="32">
        <f t="shared" si="8"/>
        <v>37250</v>
      </c>
      <c r="H44" s="32">
        <f t="shared" si="8"/>
        <v>0</v>
      </c>
      <c r="I44" s="21">
        <f t="shared" si="8"/>
        <v>0</v>
      </c>
    </row>
    <row r="45" spans="1:9" ht="25.5">
      <c r="A45" s="4" t="s">
        <v>21</v>
      </c>
      <c r="B45" s="23">
        <f t="shared" si="0"/>
        <v>960</v>
      </c>
      <c r="C45" s="2">
        <v>1</v>
      </c>
      <c r="D45" s="2">
        <v>13</v>
      </c>
      <c r="E45" s="26">
        <v>6001280920</v>
      </c>
      <c r="F45" s="6">
        <v>240</v>
      </c>
      <c r="G45" s="32">
        <v>37250</v>
      </c>
      <c r="H45" s="32">
        <v>0</v>
      </c>
      <c r="I45" s="21">
        <v>0</v>
      </c>
    </row>
    <row r="46" spans="1:9" ht="51">
      <c r="A46" s="1" t="s">
        <v>45</v>
      </c>
      <c r="B46" s="23">
        <f t="shared" si="0"/>
        <v>960</v>
      </c>
      <c r="C46" s="2">
        <v>1</v>
      </c>
      <c r="D46" s="2">
        <v>13</v>
      </c>
      <c r="E46" s="26">
        <v>6003184220</v>
      </c>
      <c r="F46" s="6"/>
      <c r="G46" s="32">
        <f aca="true" t="shared" si="9" ref="G46:I47">G47</f>
        <v>1300</v>
      </c>
      <c r="H46" s="32">
        <f t="shared" si="9"/>
        <v>1200</v>
      </c>
      <c r="I46" s="21">
        <f t="shared" si="9"/>
        <v>1200</v>
      </c>
    </row>
    <row r="47" spans="1:9" ht="12.75">
      <c r="A47" s="1" t="s">
        <v>29</v>
      </c>
      <c r="B47" s="23">
        <f t="shared" si="0"/>
        <v>960</v>
      </c>
      <c r="C47" s="2">
        <v>1</v>
      </c>
      <c r="D47" s="2">
        <v>13</v>
      </c>
      <c r="E47" s="26">
        <v>6003184220</v>
      </c>
      <c r="F47" s="6">
        <v>500</v>
      </c>
      <c r="G47" s="32">
        <f t="shared" si="9"/>
        <v>1300</v>
      </c>
      <c r="H47" s="32">
        <f t="shared" si="9"/>
        <v>1200</v>
      </c>
      <c r="I47" s="21">
        <f t="shared" si="9"/>
        <v>1200</v>
      </c>
    </row>
    <row r="48" spans="1:9" ht="12.75">
      <c r="A48" s="1" t="s">
        <v>18</v>
      </c>
      <c r="B48" s="23">
        <f t="shared" si="0"/>
        <v>960</v>
      </c>
      <c r="C48" s="2">
        <v>1</v>
      </c>
      <c r="D48" s="2">
        <v>13</v>
      </c>
      <c r="E48" s="26">
        <v>6003184220</v>
      </c>
      <c r="F48" s="6">
        <v>540</v>
      </c>
      <c r="G48" s="32">
        <v>1300</v>
      </c>
      <c r="H48" s="32">
        <v>1200</v>
      </c>
      <c r="I48" s="21">
        <v>1200</v>
      </c>
    </row>
    <row r="49" spans="1:9" s="14" customFormat="1" ht="12.75">
      <c r="A49" s="5" t="s">
        <v>7</v>
      </c>
      <c r="B49" s="22">
        <f t="shared" si="0"/>
        <v>960</v>
      </c>
      <c r="C49" s="3">
        <v>2</v>
      </c>
      <c r="D49" s="3"/>
      <c r="E49" s="25" t="s">
        <v>58</v>
      </c>
      <c r="F49" s="7"/>
      <c r="G49" s="29">
        <f aca="true" t="shared" si="10" ref="G49:I50">G50</f>
        <v>88885</v>
      </c>
      <c r="H49" s="29">
        <f t="shared" si="10"/>
        <v>79305</v>
      </c>
      <c r="I49" s="20">
        <f t="shared" si="10"/>
        <v>79305</v>
      </c>
    </row>
    <row r="50" spans="1:9" s="14" customFormat="1" ht="12.75">
      <c r="A50" s="5" t="s">
        <v>8</v>
      </c>
      <c r="B50" s="22">
        <f t="shared" si="0"/>
        <v>960</v>
      </c>
      <c r="C50" s="3">
        <v>2</v>
      </c>
      <c r="D50" s="3">
        <v>3</v>
      </c>
      <c r="E50" s="25" t="s">
        <v>58</v>
      </c>
      <c r="F50" s="7"/>
      <c r="G50" s="29">
        <f t="shared" si="10"/>
        <v>88885</v>
      </c>
      <c r="H50" s="29">
        <f t="shared" si="10"/>
        <v>79305</v>
      </c>
      <c r="I50" s="20">
        <f t="shared" si="10"/>
        <v>79305</v>
      </c>
    </row>
    <row r="51" spans="1:9" ht="25.5">
      <c r="A51" s="1" t="s">
        <v>30</v>
      </c>
      <c r="B51" s="23">
        <f t="shared" si="0"/>
        <v>960</v>
      </c>
      <c r="C51" s="2">
        <v>2</v>
      </c>
      <c r="D51" s="2">
        <v>3</v>
      </c>
      <c r="E51" s="26">
        <v>6001451180</v>
      </c>
      <c r="F51" s="6"/>
      <c r="G51" s="32">
        <f>G52+G54</f>
        <v>88885</v>
      </c>
      <c r="H51" s="32">
        <f>H52+H54</f>
        <v>79305</v>
      </c>
      <c r="I51" s="21">
        <f>I52+I54</f>
        <v>79305</v>
      </c>
    </row>
    <row r="52" spans="1:9" ht="51">
      <c r="A52" s="4" t="s">
        <v>25</v>
      </c>
      <c r="B52" s="23">
        <f t="shared" si="0"/>
        <v>960</v>
      </c>
      <c r="C52" s="2">
        <v>2</v>
      </c>
      <c r="D52" s="2">
        <v>3</v>
      </c>
      <c r="E52" s="26">
        <v>6001451180</v>
      </c>
      <c r="F52" s="6">
        <v>100</v>
      </c>
      <c r="G52" s="32">
        <f>G53</f>
        <v>77782</v>
      </c>
      <c r="H52" s="32">
        <f>H53</f>
        <v>72703</v>
      </c>
      <c r="I52" s="21">
        <f>I53</f>
        <v>72703</v>
      </c>
    </row>
    <row r="53" spans="1:9" ht="25.5">
      <c r="A53" s="4" t="s">
        <v>20</v>
      </c>
      <c r="B53" s="23">
        <f t="shared" si="0"/>
        <v>960</v>
      </c>
      <c r="C53" s="2">
        <v>2</v>
      </c>
      <c r="D53" s="2">
        <v>3</v>
      </c>
      <c r="E53" s="26">
        <v>6001451180</v>
      </c>
      <c r="F53" s="6">
        <v>120</v>
      </c>
      <c r="G53" s="32">
        <v>77782</v>
      </c>
      <c r="H53" s="32">
        <v>72703</v>
      </c>
      <c r="I53" s="21">
        <v>72703</v>
      </c>
    </row>
    <row r="54" spans="1:9" ht="25.5">
      <c r="A54" s="4" t="s">
        <v>26</v>
      </c>
      <c r="B54" s="23">
        <f t="shared" si="0"/>
        <v>960</v>
      </c>
      <c r="C54" s="2">
        <v>2</v>
      </c>
      <c r="D54" s="2">
        <v>3</v>
      </c>
      <c r="E54" s="26">
        <v>6001451180</v>
      </c>
      <c r="F54" s="6">
        <v>200</v>
      </c>
      <c r="G54" s="32">
        <f>G55</f>
        <v>11103</v>
      </c>
      <c r="H54" s="32">
        <f>H55</f>
        <v>6602</v>
      </c>
      <c r="I54" s="21">
        <f>I55</f>
        <v>6602</v>
      </c>
    </row>
    <row r="55" spans="1:9" ht="25.5">
      <c r="A55" s="4" t="s">
        <v>21</v>
      </c>
      <c r="B55" s="23">
        <f t="shared" si="0"/>
        <v>960</v>
      </c>
      <c r="C55" s="2">
        <v>2</v>
      </c>
      <c r="D55" s="2">
        <v>3</v>
      </c>
      <c r="E55" s="26">
        <v>6001451180</v>
      </c>
      <c r="F55" s="6">
        <v>240</v>
      </c>
      <c r="G55" s="32">
        <v>11103</v>
      </c>
      <c r="H55" s="32">
        <v>6602</v>
      </c>
      <c r="I55" s="21">
        <v>6602</v>
      </c>
    </row>
    <row r="56" spans="1:9" s="14" customFormat="1" ht="12.75">
      <c r="A56" s="5" t="s">
        <v>12</v>
      </c>
      <c r="B56" s="22">
        <f t="shared" si="0"/>
        <v>960</v>
      </c>
      <c r="C56" s="3">
        <v>3</v>
      </c>
      <c r="D56" s="3"/>
      <c r="E56" s="25" t="s">
        <v>58</v>
      </c>
      <c r="F56" s="7"/>
      <c r="G56" s="29">
        <f>G57</f>
        <v>15997.37</v>
      </c>
      <c r="H56" s="29">
        <f aca="true" t="shared" si="11" ref="H56:I59">H57</f>
        <v>18200</v>
      </c>
      <c r="I56" s="20">
        <f t="shared" si="11"/>
        <v>18200</v>
      </c>
    </row>
    <row r="57" spans="1:9" s="14" customFormat="1" ht="12.75">
      <c r="A57" s="5" t="s">
        <v>15</v>
      </c>
      <c r="B57" s="22">
        <f t="shared" si="0"/>
        <v>960</v>
      </c>
      <c r="C57" s="3">
        <v>3</v>
      </c>
      <c r="D57" s="3">
        <v>10</v>
      </c>
      <c r="E57" s="25" t="s">
        <v>58</v>
      </c>
      <c r="F57" s="7"/>
      <c r="G57" s="29">
        <f>G58</f>
        <v>15997.37</v>
      </c>
      <c r="H57" s="29">
        <f t="shared" si="11"/>
        <v>18200</v>
      </c>
      <c r="I57" s="20">
        <f t="shared" si="11"/>
        <v>18200</v>
      </c>
    </row>
    <row r="58" spans="1:9" ht="12.75">
      <c r="A58" s="4" t="s">
        <v>46</v>
      </c>
      <c r="B58" s="23">
        <f t="shared" si="0"/>
        <v>960</v>
      </c>
      <c r="C58" s="2">
        <v>3</v>
      </c>
      <c r="D58" s="2">
        <v>10</v>
      </c>
      <c r="E58" s="26">
        <v>6001381140</v>
      </c>
      <c r="F58" s="6"/>
      <c r="G58" s="32">
        <f>G59+G61</f>
        <v>15997.37</v>
      </c>
      <c r="H58" s="32">
        <f>H59+H61</f>
        <v>18200</v>
      </c>
      <c r="I58" s="21">
        <f>I59+I61</f>
        <v>18200</v>
      </c>
    </row>
    <row r="59" spans="1:9" ht="25.5">
      <c r="A59" s="4" t="s">
        <v>26</v>
      </c>
      <c r="B59" s="23">
        <f t="shared" si="0"/>
        <v>960</v>
      </c>
      <c r="C59" s="2">
        <v>3</v>
      </c>
      <c r="D59" s="2">
        <v>10</v>
      </c>
      <c r="E59" s="26">
        <v>6001381140</v>
      </c>
      <c r="F59" s="6">
        <v>200</v>
      </c>
      <c r="G59" s="32">
        <f>G60</f>
        <v>15997.37</v>
      </c>
      <c r="H59" s="32">
        <f t="shared" si="11"/>
        <v>18200</v>
      </c>
      <c r="I59" s="21">
        <f t="shared" si="11"/>
        <v>18200</v>
      </c>
    </row>
    <row r="60" spans="1:9" ht="25.5">
      <c r="A60" s="4" t="s">
        <v>21</v>
      </c>
      <c r="B60" s="23">
        <f t="shared" si="0"/>
        <v>960</v>
      </c>
      <c r="C60" s="2">
        <v>3</v>
      </c>
      <c r="D60" s="2">
        <v>10</v>
      </c>
      <c r="E60" s="26">
        <v>6001381140</v>
      </c>
      <c r="F60" s="6">
        <v>240</v>
      </c>
      <c r="G60" s="32">
        <v>15997.37</v>
      </c>
      <c r="H60" s="32">
        <v>18200</v>
      </c>
      <c r="I60" s="21">
        <v>18200</v>
      </c>
    </row>
    <row r="61" spans="1:9" ht="12.75" hidden="1">
      <c r="A61" s="4" t="s">
        <v>17</v>
      </c>
      <c r="B61" s="23">
        <f t="shared" si="0"/>
        <v>960</v>
      </c>
      <c r="C61" s="2">
        <v>3</v>
      </c>
      <c r="D61" s="2">
        <v>10</v>
      </c>
      <c r="E61" s="26">
        <v>6001381140</v>
      </c>
      <c r="F61" s="6">
        <v>800</v>
      </c>
      <c r="G61" s="32">
        <f>G62</f>
        <v>0</v>
      </c>
      <c r="H61" s="32">
        <f>H62</f>
        <v>0</v>
      </c>
      <c r="I61" s="21">
        <f>I62</f>
        <v>0</v>
      </c>
    </row>
    <row r="62" spans="1:9" ht="12.75" hidden="1">
      <c r="A62" s="4" t="s">
        <v>27</v>
      </c>
      <c r="B62" s="23">
        <f t="shared" si="0"/>
        <v>960</v>
      </c>
      <c r="C62" s="2">
        <v>3</v>
      </c>
      <c r="D62" s="2">
        <v>10</v>
      </c>
      <c r="E62" s="26">
        <v>6001381140</v>
      </c>
      <c r="F62" s="6">
        <v>850</v>
      </c>
      <c r="G62" s="32">
        <v>0</v>
      </c>
      <c r="H62" s="32">
        <v>0</v>
      </c>
      <c r="I62" s="21">
        <v>0</v>
      </c>
    </row>
    <row r="63" spans="1:9" s="14" customFormat="1" ht="12.75">
      <c r="A63" s="8" t="s">
        <v>31</v>
      </c>
      <c r="B63" s="22">
        <f t="shared" si="0"/>
        <v>960</v>
      </c>
      <c r="C63" s="3">
        <v>4</v>
      </c>
      <c r="D63" s="3"/>
      <c r="E63" s="27" t="s">
        <v>58</v>
      </c>
      <c r="F63" s="7"/>
      <c r="G63" s="29">
        <f>G68+G64+G76</f>
        <v>7350549.38</v>
      </c>
      <c r="H63" s="36">
        <f>H68+H64+H76</f>
        <v>486560</v>
      </c>
      <c r="I63" s="34">
        <f>I68+I64+I76</f>
        <v>544260</v>
      </c>
    </row>
    <row r="64" spans="1:9" ht="12.75">
      <c r="A64" s="8" t="s">
        <v>35</v>
      </c>
      <c r="B64" s="22">
        <f t="shared" si="0"/>
        <v>960</v>
      </c>
      <c r="C64" s="3">
        <v>4</v>
      </c>
      <c r="D64" s="3">
        <v>6</v>
      </c>
      <c r="E64" s="27" t="s">
        <v>58</v>
      </c>
      <c r="F64" s="7"/>
      <c r="G64" s="29">
        <f>G65</f>
        <v>191355</v>
      </c>
      <c r="H64" s="29">
        <f aca="true" t="shared" si="12" ref="H64:I66">H65</f>
        <v>41760</v>
      </c>
      <c r="I64" s="20">
        <f t="shared" si="12"/>
        <v>41760</v>
      </c>
    </row>
    <row r="65" spans="1:9" ht="25.5">
      <c r="A65" s="4" t="s">
        <v>53</v>
      </c>
      <c r="B65" s="23">
        <f t="shared" si="0"/>
        <v>960</v>
      </c>
      <c r="C65" s="2">
        <v>4</v>
      </c>
      <c r="D65" s="2">
        <v>6</v>
      </c>
      <c r="E65" s="26">
        <v>6004183300</v>
      </c>
      <c r="F65" s="6"/>
      <c r="G65" s="32">
        <f>G66</f>
        <v>191355</v>
      </c>
      <c r="H65" s="32">
        <f t="shared" si="12"/>
        <v>41760</v>
      </c>
      <c r="I65" s="21">
        <f t="shared" si="12"/>
        <v>41760</v>
      </c>
    </row>
    <row r="66" spans="1:9" ht="25.5">
      <c r="A66" s="4" t="s">
        <v>26</v>
      </c>
      <c r="B66" s="23">
        <f t="shared" si="0"/>
        <v>960</v>
      </c>
      <c r="C66" s="2">
        <v>4</v>
      </c>
      <c r="D66" s="2">
        <v>6</v>
      </c>
      <c r="E66" s="26">
        <v>6004183300</v>
      </c>
      <c r="F66" s="6">
        <v>200</v>
      </c>
      <c r="G66" s="32">
        <f>G67</f>
        <v>191355</v>
      </c>
      <c r="H66" s="32">
        <f t="shared" si="12"/>
        <v>41760</v>
      </c>
      <c r="I66" s="21">
        <f t="shared" si="12"/>
        <v>41760</v>
      </c>
    </row>
    <row r="67" spans="1:9" ht="25.5">
      <c r="A67" s="4" t="s">
        <v>21</v>
      </c>
      <c r="B67" s="23">
        <f t="shared" si="0"/>
        <v>960</v>
      </c>
      <c r="C67" s="2">
        <v>4</v>
      </c>
      <c r="D67" s="2">
        <v>6</v>
      </c>
      <c r="E67" s="26">
        <v>6004183300</v>
      </c>
      <c r="F67" s="6">
        <v>240</v>
      </c>
      <c r="G67" s="32">
        <v>191355</v>
      </c>
      <c r="H67" s="32">
        <v>41760</v>
      </c>
      <c r="I67" s="21">
        <v>41760</v>
      </c>
    </row>
    <row r="68" spans="1:9" ht="13.5" customHeight="1">
      <c r="A68" s="8" t="s">
        <v>56</v>
      </c>
      <c r="B68" s="22">
        <f t="shared" si="0"/>
        <v>960</v>
      </c>
      <c r="C68" s="3">
        <v>4</v>
      </c>
      <c r="D68" s="3">
        <v>9</v>
      </c>
      <c r="E68" s="27"/>
      <c r="F68" s="7"/>
      <c r="G68" s="29">
        <f>G69+G72</f>
        <v>7159194.38</v>
      </c>
      <c r="H68" s="29">
        <f aca="true" t="shared" si="13" ref="H68:I70">H69</f>
        <v>444300</v>
      </c>
      <c r="I68" s="20">
        <f t="shared" si="13"/>
        <v>502000</v>
      </c>
    </row>
    <row r="69" spans="1:9" ht="144.75" customHeight="1">
      <c r="A69" s="4" t="s">
        <v>57</v>
      </c>
      <c r="B69" s="23">
        <f t="shared" si="0"/>
        <v>960</v>
      </c>
      <c r="C69" s="2">
        <v>4</v>
      </c>
      <c r="D69" s="2">
        <v>9</v>
      </c>
      <c r="E69" s="26">
        <v>6006183740</v>
      </c>
      <c r="F69" s="6"/>
      <c r="G69" s="32">
        <f>G70</f>
        <v>390789.38</v>
      </c>
      <c r="H69" s="32">
        <f t="shared" si="13"/>
        <v>444300</v>
      </c>
      <c r="I69" s="21">
        <f t="shared" si="13"/>
        <v>502000</v>
      </c>
    </row>
    <row r="70" spans="1:9" ht="25.5">
      <c r="A70" s="4" t="s">
        <v>26</v>
      </c>
      <c r="B70" s="23">
        <f t="shared" si="0"/>
        <v>960</v>
      </c>
      <c r="C70" s="2">
        <v>4</v>
      </c>
      <c r="D70" s="2">
        <v>9</v>
      </c>
      <c r="E70" s="26">
        <v>6006183740</v>
      </c>
      <c r="F70" s="6">
        <v>200</v>
      </c>
      <c r="G70" s="32">
        <f>G71</f>
        <v>390789.38</v>
      </c>
      <c r="H70" s="32">
        <f t="shared" si="13"/>
        <v>444300</v>
      </c>
      <c r="I70" s="21">
        <f t="shared" si="13"/>
        <v>502000</v>
      </c>
    </row>
    <row r="71" spans="1:9" ht="25.5">
      <c r="A71" s="4" t="s">
        <v>21</v>
      </c>
      <c r="B71" s="23">
        <f t="shared" si="0"/>
        <v>960</v>
      </c>
      <c r="C71" s="2">
        <v>4</v>
      </c>
      <c r="D71" s="2">
        <v>9</v>
      </c>
      <c r="E71" s="26">
        <v>6006183740</v>
      </c>
      <c r="F71" s="6">
        <v>240</v>
      </c>
      <c r="G71" s="32">
        <v>390789.38</v>
      </c>
      <c r="H71" s="32">
        <v>444300</v>
      </c>
      <c r="I71" s="21">
        <v>502000</v>
      </c>
    </row>
    <row r="72" spans="1:9" ht="25.5">
      <c r="A72" s="4" t="s">
        <v>76</v>
      </c>
      <c r="B72" s="23">
        <v>960</v>
      </c>
      <c r="C72" s="2">
        <v>4</v>
      </c>
      <c r="D72" s="2">
        <v>9</v>
      </c>
      <c r="E72" s="26" t="s">
        <v>75</v>
      </c>
      <c r="F72" s="6"/>
      <c r="G72" s="32">
        <f>G73</f>
        <v>6768405</v>
      </c>
      <c r="H72" s="32"/>
      <c r="I72" s="21"/>
    </row>
    <row r="73" spans="1:9" ht="25.5">
      <c r="A73" s="4" t="s">
        <v>26</v>
      </c>
      <c r="B73" s="23">
        <v>960</v>
      </c>
      <c r="C73" s="2">
        <v>4</v>
      </c>
      <c r="D73" s="2">
        <v>9</v>
      </c>
      <c r="E73" s="26" t="s">
        <v>75</v>
      </c>
      <c r="F73" s="6">
        <v>200</v>
      </c>
      <c r="G73" s="32">
        <f>G74</f>
        <v>6768405</v>
      </c>
      <c r="H73" s="32"/>
      <c r="I73" s="21"/>
    </row>
    <row r="74" spans="1:9" ht="25.5">
      <c r="A74" s="4" t="s">
        <v>21</v>
      </c>
      <c r="B74" s="23">
        <v>960</v>
      </c>
      <c r="C74" s="2">
        <v>4</v>
      </c>
      <c r="D74" s="2">
        <v>9</v>
      </c>
      <c r="E74" s="26" t="s">
        <v>75</v>
      </c>
      <c r="F74" s="6">
        <v>240</v>
      </c>
      <c r="G74" s="32">
        <v>6768405</v>
      </c>
      <c r="H74" s="32"/>
      <c r="I74" s="21"/>
    </row>
    <row r="75" spans="1:9" s="14" customFormat="1" ht="12.75">
      <c r="A75" s="8" t="s">
        <v>32</v>
      </c>
      <c r="B75" s="22">
        <f>B71</f>
        <v>960</v>
      </c>
      <c r="C75" s="3">
        <v>4</v>
      </c>
      <c r="D75" s="3">
        <v>12</v>
      </c>
      <c r="E75" s="27" t="s">
        <v>58</v>
      </c>
      <c r="F75" s="7"/>
      <c r="G75" s="29">
        <f>G76</f>
        <v>0</v>
      </c>
      <c r="H75" s="29">
        <f aca="true" t="shared" si="14" ref="H75:I77">H76</f>
        <v>500</v>
      </c>
      <c r="I75" s="20">
        <f t="shared" si="14"/>
        <v>500</v>
      </c>
    </row>
    <row r="76" spans="1:9" ht="76.5" hidden="1">
      <c r="A76" s="4" t="s">
        <v>54</v>
      </c>
      <c r="B76" s="23">
        <f t="shared" si="0"/>
        <v>960</v>
      </c>
      <c r="C76" s="2">
        <v>4</v>
      </c>
      <c r="D76" s="2">
        <v>12</v>
      </c>
      <c r="E76" s="26">
        <v>6001283750</v>
      </c>
      <c r="F76" s="6"/>
      <c r="G76" s="32">
        <f>G77</f>
        <v>0</v>
      </c>
      <c r="H76" s="32">
        <f t="shared" si="14"/>
        <v>500</v>
      </c>
      <c r="I76" s="21">
        <f t="shared" si="14"/>
        <v>500</v>
      </c>
    </row>
    <row r="77" spans="1:9" ht="25.5" hidden="1">
      <c r="A77" s="4" t="s">
        <v>26</v>
      </c>
      <c r="B77" s="23">
        <f aca="true" t="shared" si="15" ref="B77:B110">B76</f>
        <v>960</v>
      </c>
      <c r="C77" s="2">
        <v>4</v>
      </c>
      <c r="D77" s="2">
        <v>12</v>
      </c>
      <c r="E77" s="26">
        <v>6001283750</v>
      </c>
      <c r="F77" s="6">
        <v>200</v>
      </c>
      <c r="G77" s="32">
        <f>G78</f>
        <v>0</v>
      </c>
      <c r="H77" s="32">
        <f t="shared" si="14"/>
        <v>500</v>
      </c>
      <c r="I77" s="21">
        <f t="shared" si="14"/>
        <v>500</v>
      </c>
    </row>
    <row r="78" spans="1:9" ht="25.5" hidden="1">
      <c r="A78" s="4" t="s">
        <v>21</v>
      </c>
      <c r="B78" s="23">
        <f t="shared" si="15"/>
        <v>960</v>
      </c>
      <c r="C78" s="2">
        <v>4</v>
      </c>
      <c r="D78" s="2">
        <v>12</v>
      </c>
      <c r="E78" s="26">
        <v>6001283750</v>
      </c>
      <c r="F78" s="6">
        <v>240</v>
      </c>
      <c r="G78" s="32">
        <v>0</v>
      </c>
      <c r="H78" s="32">
        <v>500</v>
      </c>
      <c r="I78" s="21">
        <v>500</v>
      </c>
    </row>
    <row r="79" spans="1:9" s="14" customFormat="1" ht="12.75">
      <c r="A79" s="5" t="s">
        <v>5</v>
      </c>
      <c r="B79" s="22">
        <f t="shared" si="15"/>
        <v>960</v>
      </c>
      <c r="C79" s="3">
        <v>5</v>
      </c>
      <c r="D79" s="3"/>
      <c r="E79" s="27" t="s">
        <v>58</v>
      </c>
      <c r="F79" s="7"/>
      <c r="G79" s="29">
        <f>G80</f>
        <v>265952.47</v>
      </c>
      <c r="H79" s="29">
        <f>H80</f>
        <v>122290</v>
      </c>
      <c r="I79" s="20">
        <f>I80</f>
        <v>124216</v>
      </c>
    </row>
    <row r="80" spans="1:9" s="14" customFormat="1" ht="12.75">
      <c r="A80" s="5" t="s">
        <v>9</v>
      </c>
      <c r="B80" s="22">
        <f t="shared" si="15"/>
        <v>960</v>
      </c>
      <c r="C80" s="3">
        <v>5</v>
      </c>
      <c r="D80" s="3">
        <v>3</v>
      </c>
      <c r="E80" s="25" t="s">
        <v>58</v>
      </c>
      <c r="F80" s="7"/>
      <c r="G80" s="29">
        <f>G81+G84+G87+G90+G93</f>
        <v>265952.47</v>
      </c>
      <c r="H80" s="29">
        <f>H81+H84+H87+H90</f>
        <v>122290</v>
      </c>
      <c r="I80" s="20">
        <f>I81+I84+I87+I90</f>
        <v>124216</v>
      </c>
    </row>
    <row r="81" spans="1:9" ht="12.75">
      <c r="A81" s="1" t="s">
        <v>47</v>
      </c>
      <c r="B81" s="23">
        <f t="shared" si="15"/>
        <v>960</v>
      </c>
      <c r="C81" s="2">
        <v>5</v>
      </c>
      <c r="D81" s="2">
        <v>3</v>
      </c>
      <c r="E81" s="26">
        <v>6002181690</v>
      </c>
      <c r="F81" s="6"/>
      <c r="G81" s="32">
        <f aca="true" t="shared" si="16" ref="G81:I82">G82</f>
        <v>237544</v>
      </c>
      <c r="H81" s="32">
        <f t="shared" si="16"/>
        <v>86290</v>
      </c>
      <c r="I81" s="21">
        <f t="shared" si="16"/>
        <v>88216</v>
      </c>
    </row>
    <row r="82" spans="1:9" ht="25.5">
      <c r="A82" s="4" t="s">
        <v>26</v>
      </c>
      <c r="B82" s="23">
        <f t="shared" si="15"/>
        <v>960</v>
      </c>
      <c r="C82" s="2">
        <v>5</v>
      </c>
      <c r="D82" s="2">
        <v>3</v>
      </c>
      <c r="E82" s="26">
        <v>6002181690</v>
      </c>
      <c r="F82" s="6">
        <v>200</v>
      </c>
      <c r="G82" s="32">
        <f t="shared" si="16"/>
        <v>237544</v>
      </c>
      <c r="H82" s="32">
        <f t="shared" si="16"/>
        <v>86290</v>
      </c>
      <c r="I82" s="21">
        <f t="shared" si="16"/>
        <v>88216</v>
      </c>
    </row>
    <row r="83" spans="1:9" ht="25.5">
      <c r="A83" s="4" t="s">
        <v>21</v>
      </c>
      <c r="B83" s="23">
        <f t="shared" si="15"/>
        <v>960</v>
      </c>
      <c r="C83" s="2">
        <v>5</v>
      </c>
      <c r="D83" s="2">
        <v>3</v>
      </c>
      <c r="E83" s="26">
        <v>6002181690</v>
      </c>
      <c r="F83" s="6">
        <v>240</v>
      </c>
      <c r="G83" s="32">
        <v>237544</v>
      </c>
      <c r="H83" s="32">
        <v>86290</v>
      </c>
      <c r="I83" s="21">
        <v>88216</v>
      </c>
    </row>
    <row r="84" spans="1:9" ht="12.75">
      <c r="A84" s="1" t="s">
        <v>22</v>
      </c>
      <c r="B84" s="23">
        <f t="shared" si="15"/>
        <v>960</v>
      </c>
      <c r="C84" s="2">
        <v>5</v>
      </c>
      <c r="D84" s="2">
        <v>3</v>
      </c>
      <c r="E84" s="26">
        <v>6002181700</v>
      </c>
      <c r="F84" s="6"/>
      <c r="G84" s="32">
        <f aca="true" t="shared" si="17" ref="G84:I85">G85</f>
        <v>8226.2</v>
      </c>
      <c r="H84" s="32">
        <f t="shared" si="17"/>
        <v>17500</v>
      </c>
      <c r="I84" s="21">
        <f t="shared" si="17"/>
        <v>17500</v>
      </c>
    </row>
    <row r="85" spans="1:9" ht="25.5">
      <c r="A85" s="4" t="s">
        <v>26</v>
      </c>
      <c r="B85" s="23">
        <f t="shared" si="15"/>
        <v>960</v>
      </c>
      <c r="C85" s="2">
        <v>5</v>
      </c>
      <c r="D85" s="2">
        <v>3</v>
      </c>
      <c r="E85" s="26">
        <v>6002181700</v>
      </c>
      <c r="F85" s="6">
        <v>200</v>
      </c>
      <c r="G85" s="32">
        <f t="shared" si="17"/>
        <v>8226.2</v>
      </c>
      <c r="H85" s="32">
        <f t="shared" si="17"/>
        <v>17500</v>
      </c>
      <c r="I85" s="21">
        <f t="shared" si="17"/>
        <v>17500</v>
      </c>
    </row>
    <row r="86" spans="1:9" ht="25.5">
      <c r="A86" s="4" t="s">
        <v>21</v>
      </c>
      <c r="B86" s="23">
        <f t="shared" si="15"/>
        <v>960</v>
      </c>
      <c r="C86" s="2">
        <v>5</v>
      </c>
      <c r="D86" s="2">
        <v>3</v>
      </c>
      <c r="E86" s="26">
        <v>6002181700</v>
      </c>
      <c r="F86" s="6">
        <v>240</v>
      </c>
      <c r="G86" s="32">
        <v>8226.2</v>
      </c>
      <c r="H86" s="32">
        <v>17500</v>
      </c>
      <c r="I86" s="21">
        <v>17500</v>
      </c>
    </row>
    <row r="87" spans="1:9" ht="12.75">
      <c r="A87" s="1" t="s">
        <v>48</v>
      </c>
      <c r="B87" s="23">
        <f t="shared" si="15"/>
        <v>960</v>
      </c>
      <c r="C87" s="2">
        <v>5</v>
      </c>
      <c r="D87" s="2">
        <v>3</v>
      </c>
      <c r="E87" s="26">
        <v>6002181710</v>
      </c>
      <c r="F87" s="6"/>
      <c r="G87" s="32">
        <f aca="true" t="shared" si="18" ref="G87:I88">G88</f>
        <v>9182.27</v>
      </c>
      <c r="H87" s="32">
        <f t="shared" si="18"/>
        <v>9000</v>
      </c>
      <c r="I87" s="21">
        <f t="shared" si="18"/>
        <v>9000</v>
      </c>
    </row>
    <row r="88" spans="1:9" ht="25.5">
      <c r="A88" s="4" t="s">
        <v>26</v>
      </c>
      <c r="B88" s="23">
        <f t="shared" si="15"/>
        <v>960</v>
      </c>
      <c r="C88" s="2">
        <v>5</v>
      </c>
      <c r="D88" s="2">
        <v>3</v>
      </c>
      <c r="E88" s="26">
        <v>6002181710</v>
      </c>
      <c r="F88" s="6">
        <v>200</v>
      </c>
      <c r="G88" s="32">
        <f t="shared" si="18"/>
        <v>9182.27</v>
      </c>
      <c r="H88" s="32">
        <f t="shared" si="18"/>
        <v>9000</v>
      </c>
      <c r="I88" s="21">
        <f t="shared" si="18"/>
        <v>9000</v>
      </c>
    </row>
    <row r="89" spans="1:9" ht="25.5">
      <c r="A89" s="4" t="s">
        <v>21</v>
      </c>
      <c r="B89" s="23">
        <f t="shared" si="15"/>
        <v>960</v>
      </c>
      <c r="C89" s="2">
        <v>5</v>
      </c>
      <c r="D89" s="2">
        <v>3</v>
      </c>
      <c r="E89" s="26">
        <v>6002181710</v>
      </c>
      <c r="F89" s="6">
        <v>240</v>
      </c>
      <c r="G89" s="32">
        <v>9182.27</v>
      </c>
      <c r="H89" s="32">
        <v>9000</v>
      </c>
      <c r="I89" s="21">
        <v>9000</v>
      </c>
    </row>
    <row r="90" spans="1:9" ht="12.75">
      <c r="A90" s="1" t="s">
        <v>49</v>
      </c>
      <c r="B90" s="23">
        <f t="shared" si="15"/>
        <v>960</v>
      </c>
      <c r="C90" s="2">
        <v>5</v>
      </c>
      <c r="D90" s="2">
        <v>3</v>
      </c>
      <c r="E90" s="26">
        <v>6002181730</v>
      </c>
      <c r="F90" s="6"/>
      <c r="G90" s="32">
        <f aca="true" t="shared" si="19" ref="G90:I94">G91</f>
        <v>11000</v>
      </c>
      <c r="H90" s="32">
        <f t="shared" si="19"/>
        <v>9500</v>
      </c>
      <c r="I90" s="21">
        <f t="shared" si="19"/>
        <v>9500</v>
      </c>
    </row>
    <row r="91" spans="1:9" ht="25.5">
      <c r="A91" s="4" t="s">
        <v>26</v>
      </c>
      <c r="B91" s="23">
        <f t="shared" si="15"/>
        <v>960</v>
      </c>
      <c r="C91" s="2">
        <v>5</v>
      </c>
      <c r="D91" s="2">
        <v>3</v>
      </c>
      <c r="E91" s="26">
        <v>6002181730</v>
      </c>
      <c r="F91" s="6">
        <v>200</v>
      </c>
      <c r="G91" s="32">
        <f t="shared" si="19"/>
        <v>11000</v>
      </c>
      <c r="H91" s="32">
        <f t="shared" si="19"/>
        <v>9500</v>
      </c>
      <c r="I91" s="21">
        <f t="shared" si="19"/>
        <v>9500</v>
      </c>
    </row>
    <row r="92" spans="1:9" ht="25.5">
      <c r="A92" s="4" t="s">
        <v>21</v>
      </c>
      <c r="B92" s="23">
        <f t="shared" si="15"/>
        <v>960</v>
      </c>
      <c r="C92" s="2">
        <v>5</v>
      </c>
      <c r="D92" s="2">
        <v>3</v>
      </c>
      <c r="E92" s="26">
        <v>6002181730</v>
      </c>
      <c r="F92" s="6">
        <v>240</v>
      </c>
      <c r="G92" s="32">
        <v>11000</v>
      </c>
      <c r="H92" s="32">
        <v>9500</v>
      </c>
      <c r="I92" s="21">
        <v>9500</v>
      </c>
    </row>
    <row r="93" spans="1:9" ht="12.75" hidden="1">
      <c r="A93" s="1" t="s">
        <v>70</v>
      </c>
      <c r="B93" s="23">
        <f t="shared" si="15"/>
        <v>960</v>
      </c>
      <c r="C93" s="2">
        <v>5</v>
      </c>
      <c r="D93" s="2">
        <v>3</v>
      </c>
      <c r="E93" s="26" t="s">
        <v>71</v>
      </c>
      <c r="F93" s="6"/>
      <c r="G93" s="32">
        <f t="shared" si="19"/>
        <v>0</v>
      </c>
      <c r="H93" s="32">
        <f t="shared" si="19"/>
        <v>0</v>
      </c>
      <c r="I93" s="21">
        <f t="shared" si="19"/>
        <v>0</v>
      </c>
    </row>
    <row r="94" spans="1:9" ht="25.5" hidden="1">
      <c r="A94" s="4" t="s">
        <v>26</v>
      </c>
      <c r="B94" s="23">
        <f t="shared" si="15"/>
        <v>960</v>
      </c>
      <c r="C94" s="2">
        <v>5</v>
      </c>
      <c r="D94" s="2">
        <v>3</v>
      </c>
      <c r="E94" s="26" t="s">
        <v>71</v>
      </c>
      <c r="F94" s="6">
        <v>200</v>
      </c>
      <c r="G94" s="32">
        <f t="shared" si="19"/>
        <v>0</v>
      </c>
      <c r="H94" s="32">
        <f t="shared" si="19"/>
        <v>0</v>
      </c>
      <c r="I94" s="21">
        <f t="shared" si="19"/>
        <v>0</v>
      </c>
    </row>
    <row r="95" spans="1:9" ht="25.5" hidden="1">
      <c r="A95" s="4" t="s">
        <v>21</v>
      </c>
      <c r="B95" s="23">
        <f t="shared" si="15"/>
        <v>960</v>
      </c>
      <c r="C95" s="2">
        <v>5</v>
      </c>
      <c r="D95" s="2">
        <v>3</v>
      </c>
      <c r="E95" s="26" t="s">
        <v>71</v>
      </c>
      <c r="F95" s="6">
        <v>240</v>
      </c>
      <c r="G95" s="32">
        <v>0</v>
      </c>
      <c r="H95" s="32">
        <v>0</v>
      </c>
      <c r="I95" s="21">
        <v>0</v>
      </c>
    </row>
    <row r="96" spans="1:9" s="14" customFormat="1" ht="12.75">
      <c r="A96" s="5" t="s">
        <v>13</v>
      </c>
      <c r="B96" s="22">
        <f>B92</f>
        <v>960</v>
      </c>
      <c r="C96" s="3">
        <v>7</v>
      </c>
      <c r="D96" s="3"/>
      <c r="E96" s="25" t="s">
        <v>58</v>
      </c>
      <c r="F96" s="7"/>
      <c r="G96" s="29">
        <f>G97</f>
        <v>5131</v>
      </c>
      <c r="H96" s="29">
        <f aca="true" t="shared" si="20" ref="H96:I99">H97</f>
        <v>5026</v>
      </c>
      <c r="I96" s="20">
        <f t="shared" si="20"/>
        <v>5026</v>
      </c>
    </row>
    <row r="97" spans="1:9" s="14" customFormat="1" ht="12.75">
      <c r="A97" s="5" t="s">
        <v>69</v>
      </c>
      <c r="B97" s="22">
        <f t="shared" si="15"/>
        <v>960</v>
      </c>
      <c r="C97" s="3">
        <v>7</v>
      </c>
      <c r="D97" s="3">
        <v>7</v>
      </c>
      <c r="E97" s="25" t="s">
        <v>58</v>
      </c>
      <c r="F97" s="7"/>
      <c r="G97" s="29">
        <f>G98</f>
        <v>5131</v>
      </c>
      <c r="H97" s="29">
        <f t="shared" si="20"/>
        <v>5026</v>
      </c>
      <c r="I97" s="20">
        <f t="shared" si="20"/>
        <v>5026</v>
      </c>
    </row>
    <row r="98" spans="1:9" ht="54.75" customHeight="1">
      <c r="A98" s="1" t="s">
        <v>50</v>
      </c>
      <c r="B98" s="23">
        <f t="shared" si="15"/>
        <v>960</v>
      </c>
      <c r="C98" s="2">
        <v>7</v>
      </c>
      <c r="D98" s="2">
        <v>7</v>
      </c>
      <c r="E98" s="26">
        <v>6003184280</v>
      </c>
      <c r="F98" s="6"/>
      <c r="G98" s="32">
        <f>G99</f>
        <v>5131</v>
      </c>
      <c r="H98" s="32">
        <f t="shared" si="20"/>
        <v>5026</v>
      </c>
      <c r="I98" s="21">
        <f t="shared" si="20"/>
        <v>5026</v>
      </c>
    </row>
    <row r="99" spans="1:9" ht="12.75">
      <c r="A99" s="1" t="s">
        <v>29</v>
      </c>
      <c r="B99" s="23">
        <f t="shared" si="15"/>
        <v>960</v>
      </c>
      <c r="C99" s="2">
        <v>7</v>
      </c>
      <c r="D99" s="2">
        <v>7</v>
      </c>
      <c r="E99" s="26">
        <v>6003184280</v>
      </c>
      <c r="F99" s="6">
        <v>500</v>
      </c>
      <c r="G99" s="32">
        <f>G100</f>
        <v>5131</v>
      </c>
      <c r="H99" s="32">
        <f t="shared" si="20"/>
        <v>5026</v>
      </c>
      <c r="I99" s="21">
        <f t="shared" si="20"/>
        <v>5026</v>
      </c>
    </row>
    <row r="100" spans="1:9" ht="12.75">
      <c r="A100" s="1" t="s">
        <v>18</v>
      </c>
      <c r="B100" s="23">
        <f t="shared" si="15"/>
        <v>960</v>
      </c>
      <c r="C100" s="2">
        <v>7</v>
      </c>
      <c r="D100" s="2">
        <v>7</v>
      </c>
      <c r="E100" s="26">
        <v>6003184280</v>
      </c>
      <c r="F100" s="6">
        <v>540</v>
      </c>
      <c r="G100" s="32">
        <v>5131</v>
      </c>
      <c r="H100" s="32">
        <v>5026</v>
      </c>
      <c r="I100" s="21">
        <v>5026</v>
      </c>
    </row>
    <row r="101" spans="1:9" ht="12.75">
      <c r="A101" s="5" t="s">
        <v>36</v>
      </c>
      <c r="B101" s="22">
        <f t="shared" si="15"/>
        <v>960</v>
      </c>
      <c r="C101" s="3">
        <v>10</v>
      </c>
      <c r="D101" s="3"/>
      <c r="E101" s="26" t="s">
        <v>58</v>
      </c>
      <c r="F101" s="7"/>
      <c r="G101" s="29">
        <f>G102</f>
        <v>98266.32</v>
      </c>
      <c r="H101" s="32">
        <f aca="true" t="shared" si="21" ref="H101:I104">H102</f>
        <v>56406</v>
      </c>
      <c r="I101" s="21">
        <f t="shared" si="21"/>
        <v>43859</v>
      </c>
    </row>
    <row r="102" spans="1:9" ht="12.75">
      <c r="A102" s="5" t="s">
        <v>37</v>
      </c>
      <c r="B102" s="22">
        <f t="shared" si="15"/>
        <v>960</v>
      </c>
      <c r="C102" s="3">
        <v>10</v>
      </c>
      <c r="D102" s="3">
        <v>1</v>
      </c>
      <c r="E102" s="27" t="s">
        <v>58</v>
      </c>
      <c r="F102" s="7"/>
      <c r="G102" s="29">
        <f>G103</f>
        <v>98266.32</v>
      </c>
      <c r="H102" s="32">
        <f t="shared" si="21"/>
        <v>56406</v>
      </c>
      <c r="I102" s="21">
        <f t="shared" si="21"/>
        <v>43859</v>
      </c>
    </row>
    <row r="103" spans="1:9" ht="17.25" customHeight="1">
      <c r="A103" s="1" t="s">
        <v>51</v>
      </c>
      <c r="B103" s="23">
        <f t="shared" si="15"/>
        <v>960</v>
      </c>
      <c r="C103" s="2">
        <v>10</v>
      </c>
      <c r="D103" s="2">
        <v>1</v>
      </c>
      <c r="E103" s="26">
        <v>6005182450</v>
      </c>
      <c r="F103" s="6"/>
      <c r="G103" s="32">
        <f>G104</f>
        <v>98266.32</v>
      </c>
      <c r="H103" s="32">
        <f t="shared" si="21"/>
        <v>56406</v>
      </c>
      <c r="I103" s="21">
        <f t="shared" si="21"/>
        <v>43859</v>
      </c>
    </row>
    <row r="104" spans="1:9" ht="12.75">
      <c r="A104" s="4" t="s">
        <v>38</v>
      </c>
      <c r="B104" s="23">
        <f t="shared" si="15"/>
        <v>960</v>
      </c>
      <c r="C104" s="2">
        <v>10</v>
      </c>
      <c r="D104" s="2">
        <v>1</v>
      </c>
      <c r="E104" s="26">
        <v>6005182450</v>
      </c>
      <c r="F104" s="6">
        <v>300</v>
      </c>
      <c r="G104" s="32">
        <f>G105</f>
        <v>98266.32</v>
      </c>
      <c r="H104" s="32">
        <f t="shared" si="21"/>
        <v>56406</v>
      </c>
      <c r="I104" s="21">
        <f t="shared" si="21"/>
        <v>43859</v>
      </c>
    </row>
    <row r="105" spans="1:9" ht="25.5">
      <c r="A105" s="4" t="s">
        <v>39</v>
      </c>
      <c r="B105" s="23">
        <f t="shared" si="15"/>
        <v>960</v>
      </c>
      <c r="C105" s="2">
        <v>10</v>
      </c>
      <c r="D105" s="2">
        <v>1</v>
      </c>
      <c r="E105" s="26">
        <v>6005182450</v>
      </c>
      <c r="F105" s="6">
        <v>320</v>
      </c>
      <c r="G105" s="32">
        <v>98266.32</v>
      </c>
      <c r="H105" s="32">
        <f>87556-31150</f>
        <v>56406</v>
      </c>
      <c r="I105" s="21">
        <f>87556-43697</f>
        <v>43859</v>
      </c>
    </row>
    <row r="106" spans="1:9" s="14" customFormat="1" ht="12.75">
      <c r="A106" s="5" t="s">
        <v>14</v>
      </c>
      <c r="B106" s="22">
        <f t="shared" si="15"/>
        <v>960</v>
      </c>
      <c r="C106" s="3">
        <v>11</v>
      </c>
      <c r="D106" s="3"/>
      <c r="E106" s="25" t="s">
        <v>58</v>
      </c>
      <c r="F106" s="7"/>
      <c r="G106" s="29">
        <f>G107</f>
        <v>5864</v>
      </c>
      <c r="H106" s="29">
        <f aca="true" t="shared" si="22" ref="H106:I109">H107</f>
        <v>5768</v>
      </c>
      <c r="I106" s="20">
        <f t="shared" si="22"/>
        <v>5768</v>
      </c>
    </row>
    <row r="107" spans="1:9" s="14" customFormat="1" ht="12.75">
      <c r="A107" s="5" t="s">
        <v>16</v>
      </c>
      <c r="B107" s="22">
        <f t="shared" si="15"/>
        <v>960</v>
      </c>
      <c r="C107" s="3">
        <v>11</v>
      </c>
      <c r="D107" s="3">
        <v>2</v>
      </c>
      <c r="E107" s="25" t="s">
        <v>58</v>
      </c>
      <c r="F107" s="7"/>
      <c r="G107" s="29">
        <f>G108</f>
        <v>5864</v>
      </c>
      <c r="H107" s="29">
        <f t="shared" si="22"/>
        <v>5768</v>
      </c>
      <c r="I107" s="20">
        <f t="shared" si="22"/>
        <v>5768</v>
      </c>
    </row>
    <row r="108" spans="1:9" ht="83.25" customHeight="1">
      <c r="A108" s="1" t="s">
        <v>52</v>
      </c>
      <c r="B108" s="23">
        <f t="shared" si="15"/>
        <v>960</v>
      </c>
      <c r="C108" s="2">
        <v>11</v>
      </c>
      <c r="D108" s="2">
        <v>2</v>
      </c>
      <c r="E108" s="26">
        <v>6003184290</v>
      </c>
      <c r="F108" s="6"/>
      <c r="G108" s="32">
        <f>G109</f>
        <v>5864</v>
      </c>
      <c r="H108" s="32">
        <f t="shared" si="22"/>
        <v>5768</v>
      </c>
      <c r="I108" s="21">
        <f t="shared" si="22"/>
        <v>5768</v>
      </c>
    </row>
    <row r="109" spans="1:9" ht="12.75">
      <c r="A109" s="1" t="s">
        <v>29</v>
      </c>
      <c r="B109" s="23">
        <f t="shared" si="15"/>
        <v>960</v>
      </c>
      <c r="C109" s="2">
        <v>11</v>
      </c>
      <c r="D109" s="2">
        <v>2</v>
      </c>
      <c r="E109" s="26">
        <v>6003184290</v>
      </c>
      <c r="F109" s="6">
        <v>500</v>
      </c>
      <c r="G109" s="32">
        <f>G110</f>
        <v>5864</v>
      </c>
      <c r="H109" s="32">
        <f t="shared" si="22"/>
        <v>5768</v>
      </c>
      <c r="I109" s="21">
        <f t="shared" si="22"/>
        <v>5768</v>
      </c>
    </row>
    <row r="110" spans="1:9" ht="12.75">
      <c r="A110" s="1" t="s">
        <v>18</v>
      </c>
      <c r="B110" s="23">
        <f t="shared" si="15"/>
        <v>960</v>
      </c>
      <c r="C110" s="2">
        <v>11</v>
      </c>
      <c r="D110" s="2">
        <v>2</v>
      </c>
      <c r="E110" s="26">
        <v>6003184290</v>
      </c>
      <c r="F110" s="6">
        <v>540</v>
      </c>
      <c r="G110" s="32">
        <v>5864</v>
      </c>
      <c r="H110" s="32">
        <v>5768</v>
      </c>
      <c r="I110" s="21">
        <v>5768</v>
      </c>
    </row>
    <row r="111" spans="1:9" s="14" customFormat="1" ht="12.75">
      <c r="A111" s="28" t="s">
        <v>68</v>
      </c>
      <c r="B111" s="22">
        <f>B110</f>
        <v>960</v>
      </c>
      <c r="C111" s="3">
        <v>99</v>
      </c>
      <c r="D111" s="3"/>
      <c r="E111" s="25" t="s">
        <v>58</v>
      </c>
      <c r="F111" s="7"/>
      <c r="G111" s="29">
        <f aca="true" t="shared" si="23" ref="G111:I113">G112</f>
        <v>0</v>
      </c>
      <c r="H111" s="29">
        <f t="shared" si="23"/>
        <v>54323</v>
      </c>
      <c r="I111" s="20">
        <f t="shared" si="23"/>
        <v>113051</v>
      </c>
    </row>
    <row r="112" spans="1:9" s="14" customFormat="1" ht="12.75">
      <c r="A112" s="30" t="s">
        <v>68</v>
      </c>
      <c r="B112" s="23">
        <f>B111</f>
        <v>960</v>
      </c>
      <c r="C112" s="2">
        <v>99</v>
      </c>
      <c r="D112" s="2">
        <v>99</v>
      </c>
      <c r="E112" s="31" t="s">
        <v>58</v>
      </c>
      <c r="F112" s="6"/>
      <c r="G112" s="32">
        <f t="shared" si="23"/>
        <v>0</v>
      </c>
      <c r="H112" s="32">
        <f t="shared" si="23"/>
        <v>54323</v>
      </c>
      <c r="I112" s="21">
        <f t="shared" si="23"/>
        <v>113051</v>
      </c>
    </row>
    <row r="113" spans="1:9" ht="12.75">
      <c r="A113" s="33" t="s">
        <v>68</v>
      </c>
      <c r="B113" s="23">
        <f>B112</f>
        <v>960</v>
      </c>
      <c r="C113" s="2">
        <v>99</v>
      </c>
      <c r="D113" s="2">
        <v>99</v>
      </c>
      <c r="E113" s="26">
        <v>7000080080</v>
      </c>
      <c r="F113" s="6"/>
      <c r="G113" s="32">
        <f t="shared" si="23"/>
        <v>0</v>
      </c>
      <c r="H113" s="32">
        <f t="shared" si="23"/>
        <v>54323</v>
      </c>
      <c r="I113" s="21">
        <f t="shared" si="23"/>
        <v>113051</v>
      </c>
    </row>
    <row r="114" spans="1:9" ht="12.75">
      <c r="A114" s="33" t="s">
        <v>68</v>
      </c>
      <c r="B114" s="23">
        <f>B113</f>
        <v>960</v>
      </c>
      <c r="C114" s="2">
        <v>99</v>
      </c>
      <c r="D114" s="2">
        <v>99</v>
      </c>
      <c r="E114" s="26">
        <v>7000080080</v>
      </c>
      <c r="F114" s="6">
        <v>990</v>
      </c>
      <c r="G114" s="32">
        <v>0</v>
      </c>
      <c r="H114" s="32">
        <v>54323</v>
      </c>
      <c r="I114" s="21">
        <v>113051</v>
      </c>
    </row>
    <row r="115" spans="1:9" s="14" customFormat="1" ht="13.5" thickBot="1">
      <c r="A115" s="9" t="s">
        <v>6</v>
      </c>
      <c r="B115" s="10"/>
      <c r="C115" s="10"/>
      <c r="D115" s="10"/>
      <c r="E115" s="10"/>
      <c r="F115" s="10"/>
      <c r="G115" s="38">
        <f>G8</f>
        <v>9455393.39</v>
      </c>
      <c r="H115" s="39">
        <f>H8</f>
        <v>2172905</v>
      </c>
      <c r="I115" s="35">
        <f>I8</f>
        <v>2261015</v>
      </c>
    </row>
  </sheetData>
  <sheetProtection/>
  <mergeCells count="12">
    <mergeCell ref="C1:I1"/>
    <mergeCell ref="D6:D7"/>
    <mergeCell ref="E6:E7"/>
    <mergeCell ref="F6:F7"/>
    <mergeCell ref="G6:G7"/>
    <mergeCell ref="H6:H7"/>
    <mergeCell ref="E2:I2"/>
    <mergeCell ref="I6:I7"/>
    <mergeCell ref="A3:I3"/>
    <mergeCell ref="A6:A7"/>
    <mergeCell ref="B6:B7"/>
    <mergeCell ref="C6:C7"/>
  </mergeCells>
  <printOptions/>
  <pageMargins left="0.6692913385826772" right="0.31496062992125984" top="0.31496062992125984" bottom="0.31496062992125984" header="0.5118110236220472" footer="0.5118110236220472"/>
  <pageSetup fitToHeight="3" fitToWidth="1" horizontalDpi="600" verticalDpi="600" orientation="portrait" paperSize="9" scale="8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Pre_Installed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Тарабан Людмила Ивановна</dc:creator>
  <cp:keywords/>
  <dc:description/>
  <cp:lastModifiedBy>Sh</cp:lastModifiedBy>
  <cp:lastPrinted>2019-03-14T08:52:54Z</cp:lastPrinted>
  <dcterms:created xsi:type="dcterms:W3CDTF">2005-11-26T10:28:21Z</dcterms:created>
  <dcterms:modified xsi:type="dcterms:W3CDTF">2021-05-31T11:37:25Z</dcterms:modified>
  <cp:category/>
  <cp:version/>
  <cp:contentType/>
  <cp:contentStatus/>
</cp:coreProperties>
</file>