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41" activeTab="7"/>
  </bookViews>
  <sheets>
    <sheet name="Прил 1" sheetId="1" r:id="rId1"/>
    <sheet name="Прил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</sheets>
  <externalReferences>
    <externalReference r:id="rId11"/>
  </externalReferences>
  <definedNames>
    <definedName name="_xlnm.Print_Area" localSheetId="0">'Прил 1'!$A$1:$F$44</definedName>
    <definedName name="_xlnm.Print_Area" localSheetId="5">'прил 6'!$A$1:$I$94</definedName>
    <definedName name="_xlnm.Print_Area" localSheetId="6">'прил 7'!$A$1:$H$91</definedName>
    <definedName name="_xlnm.Print_Area" localSheetId="1">'Прил2'!$A$1:$E$80</definedName>
  </definedNames>
  <calcPr fullCalcOnLoad="1"/>
</workbook>
</file>

<file path=xl/sharedStrings.xml><?xml version="1.0" encoding="utf-8"?>
<sst xmlns="http://schemas.openxmlformats.org/spreadsheetml/2006/main" count="1111" uniqueCount="490">
  <si>
    <t>Подгоренского муниципального района                                                                                       А.И. Подкуйко</t>
  </si>
  <si>
    <t>Муниципальная программа "Организация деятельности администрации  Скорорыбского сельского поселения Подгоренского муниципального района Воронежской области"</t>
  </si>
  <si>
    <t>Подпрограмма "Обеспечение деятельности администрации  Скорорыбского сельского поселения Подгоренского муниципального района Воронежской области"</t>
  </si>
  <si>
    <t>Основное мероприятие «Финансовое обеспечение деятельности главы  администрации  Скорорыбского сельского поселения»</t>
  </si>
  <si>
    <t>Основное мероприятие «Финансовое обеспечение деятельности администрации  Скорорыбского сельского поселения»</t>
  </si>
  <si>
    <t xml:space="preserve">Основное мероприятие «Исполнение полномочий по мобилизационной и вневойсковой подготовке  Скорорыбского сельского поселения» </t>
  </si>
  <si>
    <t>Подпрограмма «Защита населения и территории  Скорорыбского сельского поселения от чрезвычайных ситуаций, обеспечение пожарной безопасности и безопасности людей на водных объектах»</t>
  </si>
  <si>
    <t>Основное мероприятие «Обеспечение защиты населения и территории  Скорорыбского сельского поселения от чрезвычайных ситуаций природного и техногенного характера, осуществление гражданской обороны»</t>
  </si>
  <si>
    <t>Основное мероприятие «Финансовое обеспечение полномочий по культуре, кинематографии  Скорорыбского сельского поселения »</t>
  </si>
  <si>
    <t>Основное мероприятие «Финансовое обеспечение выполнения других обязательств   Скорорыбского сельского поселения»</t>
  </si>
  <si>
    <t xml:space="preserve">АДМИНИСТРАЦИЯ  СКОРОРЫБСКОГО СЕЛЬСКОГО ПОСЕЛЕНИЯ ПОДГОРЕНСКОГО МУНИЦИПАЛЬНОГО РАЙОНА ВОРОНЕЖСКОЙ ОБЛАСТИ </t>
  </si>
  <si>
    <t>Расходы на  обеспечение деятельности главы администрации Скорорыбского сельского поселения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</si>
  <si>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 обеспечение деятельности главы администрации  Скорорыбского сельского поселения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</si>
  <si>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«Финансовое обеспечение полномочий по культуре, кинематографии  Скорорыбского сельского поселения»</t>
  </si>
  <si>
    <t xml:space="preserve"> СКОРОРЫБСКОГО СЕЛЬСКОГО ПОСЕЛЕНИЯ), ГРУППАМ ВИДОВ РАСХОДОВ </t>
  </si>
  <si>
    <t>Подпрограмма «Создание условий для обеспечения качественными услугами ЖКХ населения в Скорорыбском сельском поселении»</t>
  </si>
  <si>
    <t xml:space="preserve">  А.И. Подкуйко</t>
  </si>
  <si>
    <t xml:space="preserve">Муниципальная программа "Организация деятельности администрации  Скорорыбского сельского поселения Подгоренского муниципального района Воронежской области" </t>
  </si>
  <si>
    <t>Подпрограмма "Защита населения и территории  Скорорыбского сельского поселения от чрезвычайных ситуаций, обеспечение пожарной безопасности и безопасности людей на водных объектах"</t>
  </si>
  <si>
    <t>Основное мероприяти "Обеспечение защиты населения и территории  Скорорыбского сельского поселения от чрезвычайных ситуаций природного и техногенного характера, осуществление гражданской обороны"</t>
  </si>
  <si>
    <t>Основное мероприятие "Финансовое обеспечение полномочий по культуре, кинематографии  Скорорыбского сельского поселения"</t>
  </si>
  <si>
    <t>Основное мероприятие "Исполнение полномочий по мобилизационной и вневойсковой подготовке  Скорорыбского сельского поселения"</t>
  </si>
  <si>
    <t>Подпрограмма "Обеспечение деятельности администрации  Скорорыбского сельского поселения Подгоренского муниципального района Вороненжской области"</t>
  </si>
  <si>
    <t>Основное мероприятие "Финансовое обеспечение деятельности главы администрации   Скорорыбского сельского поселения"</t>
  </si>
  <si>
    <t>Расходы на обеспечение деятельности главы администрации   Скорорыбского сельского поселения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</si>
  <si>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главы  Скорорыбского сельского поселения (Закупка товаров, работ и услуг для государственных (муниципальных нужд))</t>
  </si>
  <si>
    <t>Основное мероприятие "Финансовое обеспечение деятельности администрации  Скорорыбского сельского поселения"</t>
  </si>
  <si>
    <t>Основное мероприятие "Финансовое обеспечение выполнения других обязательств  Скорорыбского сельского поселения"</t>
  </si>
  <si>
    <t>РАСПРЕДЕЛЕНИЕ БЮДЖЕТНЫХ АССИГНОВАНИЙ ПО ЦЕЛЕВЫМ СТАТЬЯМ (МУНИЦИПАЛЬНОЙ ПРОГРАММЫ  СКОРОРЫБСКОГО СЕЛЬСКОГО ПОСЕЛЕНИЯ) ГРУППАМ ВИДОВ РАСХОДОВ, РАЗДЕЛАМ, ПОДРАЗДЕЛАМ КЛАССИФИКАЦИИ РАСХОДОВ МЕСТНОГО БЮДЖЕТА НА 2019 ГОД И ПЛАНОВЫЙ ПЕРИОД 2020 И 2021 ГОДОВ</t>
  </si>
  <si>
    <t>Подпрограмма "Создание условий для обеспечения качественными  услугами ЖКХ населения в Скорорыбском сельском поселении"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</si>
  <si>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</si>
  <si>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</si>
  <si>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</si>
  <si>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Подгоренского муниципального района</t>
  </si>
  <si>
    <t>от 27 декабря 2019 года №30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</si>
  <si>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</si>
  <si>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Увеличение прочих остатков денежных средств бюджетов сельских поселений</t>
  </si>
  <si>
    <t>Функционирование Правительства Российской Федерации, высших исполнительных органов государственной власти 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</si>
  <si>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</si>
  <si>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01 0 00 00000</t>
  </si>
  <si>
    <t xml:space="preserve">   01 5 00 00000</t>
  </si>
  <si>
    <t xml:space="preserve">   01 5 01 00000</t>
  </si>
  <si>
    <t xml:space="preserve">   01 5 02 00000</t>
  </si>
  <si>
    <t xml:space="preserve">   01 4 00 00000</t>
  </si>
  <si>
    <t xml:space="preserve">   01 2 00 00000</t>
  </si>
  <si>
    <t xml:space="preserve">   01 4 03 00000</t>
  </si>
  <si>
    <t xml:space="preserve">   01 1 00  00000</t>
  </si>
  <si>
    <t xml:space="preserve">   01 1 01 00000</t>
  </si>
  <si>
    <t xml:space="preserve">   01 1 05 00000</t>
  </si>
  <si>
    <t xml:space="preserve">   01 4 01 00000</t>
  </si>
  <si>
    <t xml:space="preserve">   01 3 01 00000</t>
  </si>
  <si>
    <t xml:space="preserve">   01 3 00 00000</t>
  </si>
  <si>
    <t xml:space="preserve">   01 2 02 00000</t>
  </si>
  <si>
    <t xml:space="preserve">   01 1 02 00000</t>
  </si>
  <si>
    <t xml:space="preserve">   01 1 03 00000</t>
  </si>
  <si>
    <t xml:space="preserve">   01 1 04 00000</t>
  </si>
  <si>
    <t>01 0 00 00000</t>
  </si>
  <si>
    <t>01 1 00 00000</t>
  </si>
  <si>
    <t>01 1 01 00000</t>
  </si>
  <si>
    <t>01 1 02 00000</t>
  </si>
  <si>
    <t xml:space="preserve">01 1 03 90030 </t>
  </si>
  <si>
    <t>01 1 03 00000</t>
  </si>
  <si>
    <t>01 1 04 00000</t>
  </si>
  <si>
    <t>01 1 05 00000</t>
  </si>
  <si>
    <t xml:space="preserve">01 2 00 00000 </t>
  </si>
  <si>
    <t>01 2 01 00000</t>
  </si>
  <si>
    <t>01 4 00 00000</t>
  </si>
  <si>
    <t>01 4 03 00000</t>
  </si>
  <si>
    <t>01 5 01 00000</t>
  </si>
  <si>
    <t>01 5 02 00000</t>
  </si>
  <si>
    <t>01 3 00 00000</t>
  </si>
  <si>
    <t>01 3 01 00000</t>
  </si>
  <si>
    <t>Основное мероприятие "Организация содействия занятости населения"</t>
  </si>
  <si>
    <t>Мероприятия направленные на организацию общественных работ (софинансирование) (Закупка товаров, работ и услуг для обеспечения государственных (муниципальных) нужд))</t>
  </si>
  <si>
    <t>Основное мероприятие "Мероприятия  в облати градостроительной деятельности" Воронежской области"</t>
  </si>
  <si>
    <t>Мероприятия по развитию  градостроительной деятельности (Закупка товаров, работ и услуг для обеспечения государственных (муниципальных) нужд))</t>
  </si>
  <si>
    <t>01 2 02 00000</t>
  </si>
  <si>
    <t>01 2 02 S8430</t>
  </si>
  <si>
    <t>01 2 03 00000</t>
  </si>
  <si>
    <t>01 2 03  90850</t>
  </si>
  <si>
    <t>01 4 01 00000</t>
  </si>
  <si>
    <t>01 5 00 00000</t>
  </si>
  <si>
    <t xml:space="preserve">   01 2 03 00000</t>
  </si>
  <si>
    <t xml:space="preserve"> 01 2 03 90850</t>
  </si>
  <si>
    <t xml:space="preserve">ИСТОЧНИКИ          </t>
  </si>
  <si>
    <t>N п/п</t>
  </si>
  <si>
    <t>Наименование</t>
  </si>
  <si>
    <t>Код классификации</t>
  </si>
  <si>
    <t>ИСТОЧНИКИ ВНУТРЕННЕГО ФИНАНСИРОВАНИЯ ДЕФИЦИТОВ БЮДЖЕТОВ</t>
  </si>
  <si>
    <t>Кредиты кредитных организаций в валюте Россиской Федерации</t>
  </si>
  <si>
    <t>000 01 02 00 00 00 0000 000</t>
  </si>
  <si>
    <t>Получение кредитов по кредитных организаций в валюте Российской Федерации</t>
  </si>
  <si>
    <t>000 01 02 00 00 00 0000 700</t>
  </si>
  <si>
    <t>Кредиты, полученные в валюте Российской Федерации от кредитных организаций бюджетами муниципальных районов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</si>
  <si>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</si>
  <si>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</si>
  <si>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</si>
  <si>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</si>
  <si>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</si>
  <si>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 в валюте Российской Федерации</t>
  </si>
  <si>
    <t>000 1 13 02995 13 0000 130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</si>
  <si>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</si>
  <si>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</si>
  <si>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</si>
  <si>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</si>
  <si>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</si>
  <si>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000 1 05 03010 01 0000 110</t>
  </si>
  <si>
    <t>000 1 05 03020 01 0000 110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</si>
  <si>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</si>
  <si>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</si>
  <si>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Бюджетные   кредиты, полученные от других бюджетов бюджетной системы Российской Федерации бюджетами муниципальных районов</t>
  </si>
  <si>
    <t>000 01 03 00 00 05 0000 710</t>
  </si>
  <si>
    <t>Увеличение остатков средств бюджетов</t>
  </si>
  <si>
    <t>Уменьшение остатков средств бюджетов</t>
  </si>
  <si>
    <t>Заместитель председателя Совета народных депутатов</t>
  </si>
  <si>
    <t>А.А. Леонов</t>
  </si>
  <si>
    <t>Увеличение прочих остатков средств бюджетов</t>
  </si>
  <si>
    <t>Уменьшение прочих остатков средств бюджетов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</si>
  <si>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</si>
  <si>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Уменьшение прочих остатков денежных средств бюджетов сельских поселений</t>
  </si>
  <si>
    <t>1 08 04020 01 4000 110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</si>
  <si>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</si>
  <si>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</si>
  <si>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 xml:space="preserve">                                                                        Приложение № 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</si>
  <si>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</si>
  <si>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Наименование показателя</t>
  </si>
  <si>
    <t>000 8 50 00000 00 0000 000</t>
  </si>
  <si>
    <t>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</si>
  <si>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</si>
  <si>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</si>
  <si>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</si>
  <si>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</si>
  <si>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от 27 декабря 2019 г № 30</t>
  </si>
  <si>
    <t xml:space="preserve">                                   от 27 декабря 2019 года № 30</t>
  </si>
  <si>
    <t xml:space="preserve">                                                 от 27 декабря  2019 года  № 30</t>
  </si>
  <si>
    <t xml:space="preserve">                                   от  27 декабря 2019 года № 30 </t>
  </si>
  <si>
    <t>от 27 декабря 2019 года № 30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</si>
  <si>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</si>
  <si>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</si>
  <si>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</si>
  <si>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</si>
  <si>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</si>
  <si>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</si>
  <si>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</si>
  <si>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</si>
  <si>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</si>
  <si>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</si>
  <si>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</si>
  <si>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</si>
  <si>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000 1 05 03000 00 0000 110</t>
  </si>
  <si>
    <t>000 1 13 02990 00 0000 130</t>
  </si>
  <si>
    <t>Прочие доходы от компенсации затрат государства</t>
  </si>
  <si>
    <t>Дотации на выравнивание бюджетной обеспеченности</t>
  </si>
  <si>
    <t>Дотации бюджетам бюджетной системы Российской Федерации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</si>
  <si>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</si>
  <si>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000 1 16 00000 00 0000 000</t>
  </si>
  <si>
    <t>Единый сельскохозяйственный налог</t>
  </si>
  <si>
    <t>000 1 06 06033 10 0000 110</t>
  </si>
  <si>
    <t>000 1 06 06030 00 0000 110</t>
  </si>
  <si>
    <t>Прочие субсидии</t>
  </si>
  <si>
    <t>2 02 15001 10 0000 150</t>
  </si>
  <si>
    <t>2 02 20216 10 0000 150</t>
  </si>
  <si>
    <t>2 02 29999 10 0000 150</t>
  </si>
  <si>
    <t>2 02 35118 10 0000 150</t>
  </si>
  <si>
    <t>2 02 45160 10 0000 150</t>
  </si>
  <si>
    <t>2 02 49999 10 0000 150</t>
  </si>
  <si>
    <t>2 07 05030 10 0000 150</t>
  </si>
  <si>
    <t>2 08 05000 10 0000 150</t>
  </si>
  <si>
    <t>2 19 60010 10 0000 150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</si>
  <si>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</si>
  <si>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</si>
  <si>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ГОСУДАРСТВЕННАЯ ПОШЛИНА</t>
  </si>
  <si>
    <t>000 2 00 00000 00 0000 000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</si>
  <si>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</si>
  <si>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ГРБС</t>
  </si>
  <si>
    <t>Земельный налог с организаций, обладающих земельным участком, расположенным в границах сельских  поселений</t>
  </si>
  <si>
    <t>000 1 08 04000 01 0000 110</t>
  </si>
  <si>
    <t>Земельный налог с организаций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</si>
  <si>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</si>
  <si>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на осуществление первичного воинского учета на территориях, где отсутствуют военные комиссариаты</t>
  </si>
  <si>
    <t>000 1 13 02000 00 0000 130</t>
  </si>
  <si>
    <t>Субвенции бюджетам бюджетной системы Российской Федерации</t>
  </si>
  <si>
    <t>000 1 11 05030 00 0000 120</t>
  </si>
  <si>
    <t>Налог на имущество физических лиц</t>
  </si>
  <si>
    <t>000 1 16 90050 10 0000 140</t>
  </si>
  <si>
    <t>000 1 06 00000 00 0000 000</t>
  </si>
  <si>
    <t>000 1 11 05020 00 0000 120</t>
  </si>
  <si>
    <t>000 1 11 00000 00 0000 000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</si>
  <si>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</si>
  <si>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</si>
  <si>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БЕЗВОЗМЕЗДНЫЕ ПОСТУПЛЕНИЯ</t>
  </si>
  <si>
    <t>ШТРАФЫ, САНКЦИИ, ВОЗМЕЩЕНИЕ УЩЕРБА</t>
  </si>
  <si>
    <t>000 1 11 05013 13 0000 120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</si>
  <si>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</si>
  <si>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</si>
  <si>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</si>
  <si>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Земельный налог с физических лиц</t>
  </si>
  <si>
    <t>000 1 11 05025 13 0000 120</t>
  </si>
  <si>
    <t>000 1 11 05010 00 0000 120</t>
  </si>
  <si>
    <t>Доходы от оказания платных услуг (работ)</t>
  </si>
  <si>
    <t>000 1 08 04020 01 0000 110</t>
  </si>
  <si>
    <t>000 1 13 00000 00 0000 000</t>
  </si>
  <si>
    <t>000 1 06 01030 10 0000 110</t>
  </si>
  <si>
    <t>000 1 06 06043 10 0000 110</t>
  </si>
  <si>
    <t>Сумма (рублей)</t>
  </si>
  <si>
    <t>Обеспечение проведения выборов и референдумов</t>
  </si>
  <si>
    <t>07</t>
  </si>
  <si>
    <t>01 5 03 92070</t>
  </si>
  <si>
    <t>Расходы на обеспечение функций избирательной комиссии Скорорыбского сельского поселения (Иные бюджетные ассигнования)</t>
  </si>
  <si>
    <t>Основное мероприятие «Содействие развитию социальной и инженерной инфраструктуры»</t>
  </si>
  <si>
    <t>Мероприятия по содержанию сетей водоснабжения (Закупка товаров, работ и услуг для обеспечения государственных (муниципальных) нужд)</t>
  </si>
  <si>
    <t xml:space="preserve"> 01 1 02 90060</t>
  </si>
  <si>
    <t>Мероприятия в области организации уличного освещения (Иные бюджетные ассигнования)</t>
  </si>
  <si>
    <t>01 1 02 90060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</si>
  <si>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</si>
  <si>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000 1 06 06040 00 0000 110</t>
  </si>
  <si>
    <t>Единый сельскохозяйственный налог (за налоговые периоды, истекшие до 1 января 2011 года)</t>
  </si>
  <si>
    <t>000 1 08 00000 00 0000 000</t>
  </si>
  <si>
    <t>БЕЗВОЗМЕЗДНЫЕ ПОСТУПЛЕНИЯ ОТ ДРУГИХ БЮДЖЕТОВ БЮДЖЕТНОЙ СИСТЕМЫ РОССИЙСКОЙ ФЕДЕРАЦИИ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</si>
  <si>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</si>
  <si>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</si>
  <si>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000 1 06 06000 00 0000 110</t>
  </si>
  <si>
    <t>НАЛОГИ НА ИМУЩЕСТВО</t>
  </si>
  <si>
    <t>000 1 13 01000 00 0000 130</t>
  </si>
  <si>
    <t>000 1 11 05035 13 0000 120</t>
  </si>
  <si>
    <t>000 1 11 05035 10 0000 120</t>
  </si>
  <si>
    <t>000 2 02 00000 00 0000 000</t>
  </si>
  <si>
    <t>000 1 11 05000 00 0000 120</t>
  </si>
  <si>
    <t>000 1 16 90000 00 0000 140</t>
  </si>
  <si>
    <t>000 1 13 01990 00 0000 130</t>
  </si>
  <si>
    <t>Субсидии бюджетам бюджетной системы  Российской Федерации (межбюджетные субсидии)</t>
  </si>
  <si>
    <t>Земельный налог</t>
  </si>
  <si>
    <t>Доходы от компенсации затрат государства</t>
  </si>
  <si>
    <t>000 1 06 01000 02 0000 110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</si>
  <si>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</si>
  <si>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</si>
  <si>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</si>
  <si>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</si>
  <si>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</si>
  <si>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000 1 11 09045 10 0000 120</t>
  </si>
  <si>
    <t>000 2 02 29999 00 0000 151</t>
  </si>
  <si>
    <t>000 2 02 29999 10 0000 151</t>
  </si>
  <si>
    <t>000 2 02 20000 00 0000 151</t>
  </si>
  <si>
    <t xml:space="preserve">                                                                        Приложение № 2</t>
  </si>
  <si>
    <t>01</t>
  </si>
  <si>
    <t>02</t>
  </si>
  <si>
    <t>03</t>
  </si>
  <si>
    <t>04</t>
  </si>
  <si>
    <t>05</t>
  </si>
  <si>
    <t>08</t>
  </si>
  <si>
    <t>НАИМЕНОВАНИЕ</t>
  </si>
  <si>
    <t>100</t>
  </si>
  <si>
    <t>200</t>
  </si>
  <si>
    <t>300</t>
  </si>
  <si>
    <t>800</t>
  </si>
  <si>
    <t>Рз</t>
  </si>
  <si>
    <t>ПР</t>
  </si>
  <si>
    <t>ЦСР</t>
  </si>
  <si>
    <t>ВР</t>
  </si>
  <si>
    <t>10</t>
  </si>
  <si>
    <t>09</t>
  </si>
  <si>
    <t>ИТОГО РАСХОДОВ</t>
  </si>
  <si>
    <t>Подпрограмма "Вопросы в области национальной экономики"</t>
  </si>
  <si>
    <t>к решению Совета народных депутатов</t>
  </si>
  <si>
    <t>01 1 01 90010</t>
  </si>
  <si>
    <t>01 1 02 90020</t>
  </si>
  <si>
    <t xml:space="preserve">01 1 04  90040 </t>
  </si>
  <si>
    <t>01 1 05 90050</t>
  </si>
  <si>
    <t>01 2 01  91290</t>
  </si>
  <si>
    <t>Мероприятия по развитию сети автомобильных дорог общего пользования (Закупка товаров, работ и услуг,для государственных нужд))</t>
  </si>
  <si>
    <t>01 3 01 91430</t>
  </si>
  <si>
    <t>01 4 01 00590</t>
  </si>
  <si>
    <t>01 4 03 51180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</si>
  <si>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</si>
  <si>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01 5 01 92020</t>
  </si>
  <si>
    <t xml:space="preserve"> 01 1 01  S8670</t>
  </si>
  <si>
    <t>ВЕДОМСТВЕННАЯ СТРУКТУРА РАСХОДОВ БЮДЖЕТА  СКОРОРЫБСКОГО СЕЛЬСКОГО ПОСЕЛЕНИЯ НА  2020 ГОД И ПЛАНОВЫЙ ПЕРИОД 2021 и 2022 ГОДОВ</t>
  </si>
  <si>
    <t>КЛАССИФИКАЦИИ РАСХОДОВ МЕСТНОГО БЮДЖЕТА НА  2020 ГОД И ПЛАНОВЫЙ ПЕРИОД 2021 и 2022 ГОДОВ</t>
  </si>
  <si>
    <t>01 1 01  S8670</t>
  </si>
  <si>
    <t>Расходы на обеспечение функций муниципальных органов 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</si>
  <si>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01 5 02 92010</t>
  </si>
  <si>
    <t xml:space="preserve">01 5 02 92010 </t>
  </si>
  <si>
    <t>Доплаты к пенсиям муниципальных служащих (Социальное обеспечение и иные выплаты населению)</t>
  </si>
  <si>
    <t>01 5 03 90470</t>
  </si>
  <si>
    <t>Основное мероприятие "Организация уличного освещения в поселении"</t>
  </si>
  <si>
    <t>Основное мероприятие "Организация и содержание мест захоронения"</t>
  </si>
  <si>
    <t>Основное мероприятие "Организация прочих мероприятий по благоустройству территории поселения"</t>
  </si>
  <si>
    <t>Основное мероприятие "Организация дорожного хозяйства (дорожных фондов поселения)</t>
  </si>
  <si>
    <t>Расходы на обеспечение функций муниципальных органов (Иные бюджетные ассигнования)</t>
  </si>
  <si>
    <t xml:space="preserve">Подгоренского муниципального района </t>
  </si>
  <si>
    <t xml:space="preserve">НАИМЕНОВАНИЕ </t>
  </si>
  <si>
    <t>РЗ</t>
  </si>
  <si>
    <t>РАСХОДЫ БЮДЖЕТА,  ВСЕГО</t>
  </si>
  <si>
    <t xml:space="preserve">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</si>
  <si>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</si>
  <si>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</si>
  <si>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 обеспечение деятельности главы сельского поселения (Закупка товаров, работ и услуг для обеспечения государственных (муниципальных) нужд)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</si>
  <si>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</si>
  <si>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</si>
  <si>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</si>
  <si>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 01 3 01 91430</t>
  </si>
  <si>
    <t>Национальная экономика</t>
  </si>
  <si>
    <t>Дорожное хозяйство (дорожные фонды)</t>
  </si>
  <si>
    <t>Подпрограмма «Вопросы в области национальной экономики»</t>
  </si>
  <si>
    <t>Другие вопросы в области национальной экономики</t>
  </si>
  <si>
    <t>12</t>
  </si>
  <si>
    <t xml:space="preserve">Основное мероприятие «Организация содействия занятости населения» </t>
  </si>
  <si>
    <t>Мероприятия, направленные на организацию общественных работ (софинансирование)  (Закупка товаров, работ и услуг для обеспечения государственных (муниципальных) нужд))</t>
  </si>
  <si>
    <t xml:space="preserve"> 01 2 02 S8430</t>
  </si>
  <si>
    <t>Жилищно-коммунальное хозяйство</t>
  </si>
  <si>
    <t>Благоустройство</t>
  </si>
  <si>
    <t>Основное мероприятие «Организация уличного освещения в поселении»</t>
  </si>
  <si>
    <t xml:space="preserve"> 01 1 01 90010</t>
  </si>
  <si>
    <t>Основное мероприятие «Организация озеленения в поселениях»</t>
  </si>
  <si>
    <t>Мероприятия в области  озеленения в поселении (Закупка товаров, работ и услуг для обеспечения государственных (муниципальных) нужд))</t>
  </si>
  <si>
    <t xml:space="preserve"> 01 1 03 90030</t>
  </si>
  <si>
    <t>Основное мероприятие «Организация и содержание мест захоронения»</t>
  </si>
  <si>
    <t xml:space="preserve"> 01 1 04 90040</t>
  </si>
  <si>
    <t xml:space="preserve"> 01 1 05 90050</t>
  </si>
  <si>
    <t>Культура, кинематография</t>
  </si>
  <si>
    <t>Культура</t>
  </si>
  <si>
    <t>Социальная политика</t>
  </si>
  <si>
    <t xml:space="preserve">Пенсионное обеспечение </t>
  </si>
  <si>
    <t>01 5 03 00000</t>
  </si>
  <si>
    <t>РАСПРЕДЕЛЕНИЕ БЮДЖЕТНЫХ АССИГНОВАНИЙ</t>
  </si>
  <si>
    <t>ПО РАЗДЕЛАМ , ПОДРАЗДЕЛАМ, ЦЕЛЕВЫМ СТАТЬЯМ (МУНИЦИПАЛЬНОЙ ПРОГРАММЫ</t>
  </si>
  <si>
    <t xml:space="preserve">                                                                           к решению Совета народных депутатов</t>
  </si>
  <si>
    <t>Код бюджетной классификации      Российской Федерации</t>
  </si>
  <si>
    <t>Наименование главного администратора доходов бюджета сельского поселения</t>
  </si>
  <si>
    <t>главного администратора доходов</t>
  </si>
  <si>
    <t>доходов бюджета сельского поселения</t>
  </si>
  <si>
    <t>Федеральная налоговая служба</t>
  </si>
  <si>
    <t>1 01 02000 01 0000 110</t>
  </si>
  <si>
    <t>Налог на доходы физических лиц *</t>
  </si>
  <si>
    <t>1 05 03000 01 0000 110</t>
  </si>
  <si>
    <t>Единый сельскохозяйственный налог*</t>
  </si>
  <si>
    <t>1 06 01030 10 0000 110</t>
  </si>
  <si>
    <t>1 09 00000 00 0000 000</t>
  </si>
  <si>
    <t>Задолженность и перерасчеты по отмененным налогам, сборам и иным обязательным платежам*</t>
  </si>
  <si>
    <t xml:space="preserve">                                                             к решению Совета народных депутатов</t>
  </si>
  <si>
    <t>Код бюджетной классификации Российской федерации</t>
  </si>
  <si>
    <t>1 11 05025 10 0000 120</t>
  </si>
  <si>
    <t>1 11 05035 10 0000 120</t>
  </si>
  <si>
    <t xml:space="preserve"> 1 11 09045 10 0000 120</t>
  </si>
  <si>
    <t>1 14 02052 10 0000 440</t>
  </si>
  <si>
    <t>1 14 02053 10 0000 410</t>
  </si>
  <si>
    <t>1 14 02053 10 0000 440</t>
  </si>
  <si>
    <t>1 14 06025 10 0000 430</t>
  </si>
  <si>
    <t>1 17 01050 10 0000 180</t>
  </si>
  <si>
    <t xml:space="preserve">          к решению Совета народных депутатов</t>
  </si>
  <si>
    <t>Код администратора</t>
  </si>
  <si>
    <t>Код бюджетной классификации</t>
  </si>
  <si>
    <t>Наименование доходов</t>
  </si>
  <si>
    <t>01 05 02 01 10 0000 510</t>
  </si>
  <si>
    <t>01 05 02 01 10 0000 610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</si>
  <si>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</si>
  <si>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1 06 06033 10 0000 110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</si>
  <si>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</si>
  <si>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</si>
  <si>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</si>
  <si>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1 17 05050 10 0000 180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</si>
  <si>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</si>
  <si>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</si>
  <si>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</si>
  <si>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</si>
  <si>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</si>
  <si>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</si>
  <si>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</si>
  <si>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</si>
  <si>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</si>
  <si>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</si>
  <si>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Расходы на обеспечение деятельности (оказание услуг) государственных (муниципальных) учреждений (Закупка товаров, работ и услуг для обеспечения государственных (муниципальных) нужд)</t>
  </si>
  <si>
    <t>Мероприятия в области организации уличного освещения (Закупка товаров, работ и услуг для обеспечения государственных (муниципальных) нужд)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</si>
  <si>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</si>
  <si>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</si>
  <si>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(Закупка товаров, работ и услуг для обеспечения государственных (муниципальных) нужд)</t>
  </si>
  <si>
    <t>Мероприятия в области организации и содержания мест захоронения в поселении (Закупка товаров, работ и услуг для обеспечения государственных (муниципальных) нужд)</t>
  </si>
  <si>
    <t>Мероприятия в области организации прочих мероприятий по благоустройству территории поселения (Закупка товаров, работ и услуг для обеспечения государственных (муниципальных) нужд)</t>
  </si>
  <si>
    <t xml:space="preserve"> 01 0 00 00000</t>
  </si>
  <si>
    <t xml:space="preserve">01 5 00 00000 </t>
  </si>
  <si>
    <t xml:space="preserve">01 5 02 00000 </t>
  </si>
  <si>
    <t xml:space="preserve"> 01 5 00 00000</t>
  </si>
  <si>
    <t xml:space="preserve"> 01 1 04 00000</t>
  </si>
  <si>
    <t>01 1 04 90040</t>
  </si>
  <si>
    <t xml:space="preserve"> 01 1 05 00000</t>
  </si>
  <si>
    <t xml:space="preserve"> 01 4 00 00000 </t>
  </si>
  <si>
    <t xml:space="preserve"> 01 4 01 00000</t>
  </si>
  <si>
    <t>Мероприятия в области организации уличного освещения  (Закупка товаров, работ и услуг для государственных (муниципальных) нужд)</t>
  </si>
  <si>
    <t>Мероприятия в области организации и содержания мест захоронения (Закупка товаров, работ и услуг для государственных (муниципальных) нужд)</t>
  </si>
  <si>
    <t>Мероприятия в области организации прочих мероприятий по благоустройству территории поселения (Закупка товаров, работ и услуг для государственных (муниципальных) нужд)</t>
  </si>
  <si>
    <t>Расходы на обеспечение функций муниципальных органов (Закупка товаров, работ и услуг для государственных (муниципальных нужд)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</si>
  <si>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</si>
  <si>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функций муниципальных органов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</si>
  <si>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учетана территориях , где отсутствуют военные комиссариаты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</si>
  <si>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территториях, где отсутствуют военные комиссариаты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</si>
  <si>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государственных (муниципальных) учреждений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</si>
  <si>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000 2 02 16001 00 0000 150</t>
  </si>
  <si>
    <t>000 2 02 16001 10 0000 150</t>
  </si>
  <si>
    <t>000 2 02 49999 00 0000 150</t>
  </si>
  <si>
    <t>000 2 02 49999 10 0000 150</t>
  </si>
  <si>
    <t>Прочие межбюджетные трансферты, передаваемые бюджетам</t>
  </si>
  <si>
    <t>Расходы на обеспечение деятельности (оказание услуг) государственных (муниципальных) учреждений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</si>
  <si>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</si>
  <si>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2020 год</t>
  </si>
  <si>
    <t>Иные межбюджетные трансферты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</si>
  <si>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</si>
  <si>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</si>
  <si>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 7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</si>
  <si>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</si>
  <si>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«Осуществление части полномочий,передаваемых из бюджета муниципального района по капитальному ремонту,ремонту и содержанию автомобильных дорог общего пользования местного значения и искусственных сооружений на них»</t>
  </si>
  <si>
    <t>Подпрограмма «Финансовое обеспечение передаваемых и переданных полномочий»</t>
  </si>
  <si>
    <t>Мероприятия  по развитию сети автомобильных дорог общего пользования  (Закупка товаров, работ и услуг для обеспечения государственных (муниципальных) нужд)</t>
  </si>
  <si>
    <t>Основное мероприятие «Организация прочих мероприятий по благоустройству территории поселения»</t>
  </si>
  <si>
    <t>Подпрограмма «Финансовое обеспечение передаваемых и переданных полномочий"</t>
  </si>
  <si>
    <t xml:space="preserve">   01 4 05 00000</t>
  </si>
  <si>
    <t xml:space="preserve"> 01 4 05 91290</t>
  </si>
  <si>
    <t>Подпрограмма "Финансовое обеспечение передаваемых и переданных полномочий"</t>
  </si>
  <si>
    <t>Основное мероприяти "Осуществление части полномочий, передаваемых из бюджета муниципального района по капитальному ремонту, ремонту и содержанию автомобильных дорог общего пользования местного значения и искусственных сооружений на них"</t>
  </si>
  <si>
    <t>01 4 05 00000</t>
  </si>
  <si>
    <t>Мероприятия по развитию сети автомобильных дорог общего пользования (Закупка товаров, работ и услуг,для государственных нужд)</t>
  </si>
  <si>
    <t>01 4 05 91290</t>
  </si>
  <si>
    <t>Основное мероприятие «Осуществление части полномочий,передаваемых из бюджета муниципального района по капитальному ремонту, ремонту и содержанию автомобильных дорог общего пользования местного значения и искусственных сооружений на них»</t>
  </si>
  <si>
    <t>Мероприятия в сфере защиты населения от чрезвычайных ситуаций  и пожаров  (Закупка товаров, работ и услуг,для государственных (муниципальных) нужд)</t>
  </si>
  <si>
    <t xml:space="preserve">Приложение № 1 </t>
  </si>
  <si>
    <t xml:space="preserve">                                     Приложение № 3</t>
  </si>
  <si>
    <t xml:space="preserve">                                                                        Приложение № 4</t>
  </si>
  <si>
    <t>Приложение № 6</t>
  </si>
  <si>
    <t>2021 год</t>
  </si>
  <si>
    <t xml:space="preserve">Приложение № 8 </t>
  </si>
  <si>
    <t xml:space="preserve">Подгоренского муниципального района                                                                                                     </t>
  </si>
  <si>
    <t xml:space="preserve">Подгоренского муниципального района                                                                                       </t>
  </si>
  <si>
    <t>Расходы на обеспечение деятельности (оказание услуг) государственных (муниципальных) учреждений (Закупка товаров, работ и услуг для государственных (муниципальных) нужд)</t>
  </si>
  <si>
    <t>2022 год</t>
  </si>
  <si>
    <t>НА  2020 ГОД И ПЛАНОВЫЙ ПЕРИОД 2021 и 2022 ГОДОВ</t>
  </si>
  <si>
    <t>ПОСТУПЛЕНИЕ ДОХОДОВ БЮДЖЕТА  СКОРОРЫБСКОГО СЕЛЬСКОГО ПОСЕЛЕНИЯ
ПО КОДАМ ВИДОВ ДОХОДОВ, ПОДВИДОВ ДОХОДОВ 
НА  2020 ГОД И ПЛАНОВЫЙ ПЕРИОД 2021 и 2022 ГОДОВ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</si>
  <si>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</si>
  <si>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</si>
  <si>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</si>
  <si>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</si>
  <si>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</si>
  <si>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</si>
  <si>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</si>
  <si>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</si>
  <si>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</si>
  <si>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ПЕРЕЧЕНЬ ГЛАВНЫХ АДМИНИСТРАТОРОВ ИСТОЧНИКОВ ВНУТРЕННЕГО ФИНАНСИРОВАНИЯ ДЕФИЦИТА БЮДЖЕТА  СКОРОРЫБСКОГО СЕЛЬСКОГО ПОСЕЛЕНИЯ НА 2020 ГОД И ПЛАНОВЫЙ ПЕРИОД 2021 И 2022 ГОДОВ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</si>
  <si>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</si>
  <si>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</si>
  <si>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</si>
  <si>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</si>
  <si>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</si>
  <si>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</si>
  <si>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</si>
  <si>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</si>
  <si>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</si>
  <si>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</si>
  <si>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</si>
  <si>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</si>
  <si>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Россий-ской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</si>
  <si>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</si>
  <si>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</si>
  <si>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</si>
  <si>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 01 03 00 00 00 0000 000</t>
  </si>
  <si>
    <t xml:space="preserve"> 01 03 01 00 00 0000 000</t>
  </si>
  <si>
    <t xml:space="preserve"> 01 03 01 00 00 0000 700</t>
  </si>
  <si>
    <t xml:space="preserve"> 01 03 01 00 10 0000 710</t>
  </si>
  <si>
    <t xml:space="preserve"> 01 03 01 00 00 0000 800</t>
  </si>
  <si>
    <t>Дотация на выравнивание бюджетной обеспеченности из бюджетов муниципальных районов, городских округов с внутригородским делением</t>
  </si>
  <si>
    <t xml:space="preserve"> 01 05 00 00 00 0000 000</t>
  </si>
  <si>
    <t xml:space="preserve"> 01 05 00 00 00 0000 500</t>
  </si>
  <si>
    <t xml:space="preserve"> 01 05 02 00 00 0000 500</t>
  </si>
  <si>
    <t xml:space="preserve"> 01 05 02 01 10 0000 510</t>
  </si>
  <si>
    <t xml:space="preserve"> 01 05 00 00 00 0000 600</t>
  </si>
  <si>
    <t xml:space="preserve"> 01 05 02 00 00 0000 600</t>
  </si>
  <si>
    <t xml:space="preserve"> 01 05 02 01 10 0000 610</t>
  </si>
  <si>
    <t xml:space="preserve"> 01 00 00 00 00 0000 000</t>
  </si>
  <si>
    <t xml:space="preserve"> 01 03 01 00 10 0000 810</t>
  </si>
  <si>
    <t xml:space="preserve">    * В части доходов, зачисляемых в бюджет сельского поселения по всем статьям, подстатьям соответствующей статьи, подвидам доходов бюджета.</t>
  </si>
  <si>
    <t xml:space="preserve"> Скорорыбского сельского поселения</t>
  </si>
  <si>
    <t xml:space="preserve">Глава Скорорыбского сельского поселения                                    </t>
  </si>
  <si>
    <t>А.И. Подкуйко</t>
  </si>
  <si>
    <t xml:space="preserve">  ВНУТРЕННЕГО ФИНАНСИРОВАНИЯ ДЕФИЦИТА  БЮДЖЕТА СКОРОРЫБСКОГО СЕЛЬСКОГО ПОСЕЛЕНИЯ</t>
  </si>
  <si>
    <t xml:space="preserve">                                                   Скорорыбского сельского поселения</t>
  </si>
  <si>
    <t>Глава  Скорорыбского сельского поселения</t>
  </si>
  <si>
    <t xml:space="preserve">                                                                  Скорорыбского сельского поселения</t>
  </si>
  <si>
    <t xml:space="preserve">Глава  Скорорыбского сельского поселения                                    </t>
  </si>
  <si>
    <t>ПЕРЕЧЕНЬ ГЛАВНЫХ АДМИНИСТРАТОРОВ ДОХОДОВ БЮДЖЕТА  СКОРОРЫБСКОГО СЕЛЬСКОГО ПОСЕЛЕНИЯ - ОРГАНОВ ГОСУДАРСТВЕННОЙ ВЛАСТИ РОССИЙСКОЙ ФЕДЕРАЦИИ</t>
  </si>
  <si>
    <t>Администрация  Скорорыбского сельского поселения Подгоренского муниципального района Воронежской области</t>
  </si>
  <si>
    <t>ПЕРЕЧЕНЬ ГЛАВНЫХ АДМИНИСТРАТОРОВ ДОХОДОВ БЮДЖЕТА  СКОРОРЫБСКОГО СЕЛЬСКОГО ПОСЕЛЕНИЯ - ОРГАНОВ МЕСТНОГО САМОУПРАВЛЕНИЯ    СКОРОРЫБСКОГО СЕЛЬСКОГО ПОСЕЛЕНИЯ</t>
  </si>
  <si>
    <t>Подгоренского муниципального района                                                                                      А.И. Подкуйко</t>
  </si>
  <si>
    <t>Администрация  Скорорыбского сельского поселения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</si>
</sst>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#,##0.00&quot;р.&quot;"/>
    <numFmt numFmtId="191" formatCode="0000"/>
    <numFmt numFmtId="192" formatCode="#&quot; &quot;?/1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.000"/>
    <numFmt numFmtId="199" formatCode="#,##0.0"/>
    <numFmt numFmtId="200" formatCode="#,##0.000"/>
    <numFmt numFmtId="201" formatCode="#,##0_р_."/>
    <numFmt numFmtId="202" formatCode="_(\$* #,##0.00_);_(\$* \(#,##0.00\);_(\$* &quot;-&quot;??_);_(@_)"/>
    <numFmt numFmtId="203" formatCode="_(\$* #,##0_);_(\$* \(#,##0\);_(\$* &quot;-&quot;_);_(@_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58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 indent="15"/>
    </xf>
    <xf numFmtId="4" fontId="0" fillId="0" borderId="0" xfId="0" applyNumberFormat="1" applyAlignment="1">
      <alignment/>
    </xf>
    <xf numFmtId="0" fontId="10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4" fillId="32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wrapText="1"/>
    </xf>
    <xf numFmtId="199" fontId="5" fillId="0" borderId="10" xfId="0" applyNumberFormat="1" applyFont="1" applyFill="1" applyBorder="1" applyAlignment="1">
      <alignment horizontal="right" wrapText="1"/>
    </xf>
    <xf numFmtId="199" fontId="4" fillId="0" borderId="10" xfId="0" applyNumberFormat="1" applyFont="1" applyFill="1" applyBorder="1" applyAlignment="1">
      <alignment horizontal="right" wrapText="1"/>
    </xf>
    <xf numFmtId="199" fontId="4" fillId="0" borderId="10" xfId="0" applyNumberFormat="1" applyFont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99" fontId="5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distributed" wrapText="1"/>
    </xf>
    <xf numFmtId="0" fontId="4" fillId="0" borderId="10" xfId="0" applyFont="1" applyFill="1" applyBorder="1" applyAlignment="1">
      <alignment horizontal="justify" vertical="distributed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distributed"/>
    </xf>
    <xf numFmtId="0" fontId="4" fillId="0" borderId="10" xfId="0" applyFont="1" applyFill="1" applyBorder="1" applyAlignment="1">
      <alignment horizontal="justify" vertical="distributed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2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 wrapText="1"/>
    </xf>
    <xf numFmtId="2" fontId="4" fillId="0" borderId="0" xfId="0" applyNumberFormat="1" applyFont="1" applyFill="1" applyAlignment="1">
      <alignment/>
    </xf>
    <xf numFmtId="0" fontId="4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99" fontId="4" fillId="0" borderId="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ns\AppData\Local\Temp\Temp1_&#1073;&#1102;&#1076;&#1078;&#1077;&#1090;%202020%20-%202022%20&#1089;%20&#1074;&#1099;&#1073;&#1086;&#1088;&#1072;&#1084;&#1080;.zip\&#1073;&#1102;&#1076;&#1078;&#1077;&#1090;%202020%20-%202022%20&#1089;%20&#1074;&#1099;&#1073;&#1086;&#1088;&#1072;&#1084;&#1080;\&#1055;&#1088;&#1086;&#1077;&#1082;&#1090;%20&#1088;&#1077;&#1096;&#1077;&#1085;&#1080;&#1103;%20&#1080;%20&#1087;&#1088;&#1080;&#1083;&#1086;&#1078;&#1077;&#1085;&#1080;&#1103;\&#1055;&#1088;&#1080;&#1083;&#1086;&#1078;&#1077;&#1085;&#1080;&#1103;%202020-2022%20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2"/>
      <sheetName val="прил 3"/>
      <sheetName val="прил 4"/>
      <sheetName val="прил 5"/>
      <sheetName val="прил 6"/>
      <sheetName val="прил 7"/>
      <sheetName val="прил 8"/>
    </sheetNames>
    <sheetDataSet>
      <sheetData sheetId="5">
        <row r="30">
          <cell r="H30">
            <v>0</v>
          </cell>
          <cell r="I30">
            <v>0</v>
          </cell>
        </row>
        <row r="65">
          <cell r="H65">
            <v>0</v>
          </cell>
          <cell r="I65">
            <v>0</v>
          </cell>
        </row>
        <row r="75">
          <cell r="H75">
            <v>0</v>
          </cell>
          <cell r="I75">
            <v>0</v>
          </cell>
        </row>
      </sheetData>
      <sheetData sheetId="6">
        <row r="28">
          <cell r="G28">
            <v>0</v>
          </cell>
          <cell r="H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24">
      <selection activeCell="J43" sqref="J43"/>
    </sheetView>
  </sheetViews>
  <sheetFormatPr defaultColWidth="9.140625" defaultRowHeight="12.75"/>
  <cols>
    <col min="1" max="1" width="3.8515625" style="0" customWidth="1"/>
    <col min="2" max="2" width="33.140625" style="0" customWidth="1"/>
    <col min="3" max="3" width="20.7109375" style="0" customWidth="1"/>
    <col min="4" max="4" width="13.421875" style="40" customWidth="1"/>
    <col min="5" max="5" width="13.421875" style="0" customWidth="1"/>
    <col min="6" max="6" width="12.57421875" style="0" customWidth="1"/>
  </cols>
  <sheetData>
    <row r="1" spans="3:6" s="37" customFormat="1" ht="12.75">
      <c r="C1" s="151" t="s">
        <v>423</v>
      </c>
      <c r="D1" s="153"/>
      <c r="E1" s="153"/>
      <c r="F1" s="153"/>
    </row>
    <row r="2" spans="3:6" s="37" customFormat="1" ht="12.75">
      <c r="C2" s="151" t="s">
        <v>263</v>
      </c>
      <c r="D2" s="153"/>
      <c r="E2" s="153"/>
      <c r="F2" s="153"/>
    </row>
    <row r="3" spans="4:6" s="37" customFormat="1" ht="12.75">
      <c r="D3" s="151" t="s">
        <v>477</v>
      </c>
      <c r="E3" s="152"/>
      <c r="F3" s="152"/>
    </row>
    <row r="4" spans="4:6" s="37" customFormat="1" ht="12.75">
      <c r="D4" s="151" t="s">
        <v>132</v>
      </c>
      <c r="E4" s="152"/>
      <c r="F4" s="152"/>
    </row>
    <row r="5" spans="1:4" ht="12.75">
      <c r="A5" s="24"/>
      <c r="B5" s="24"/>
      <c r="C5" s="23"/>
      <c r="D5" s="75"/>
    </row>
    <row r="6" spans="1:6" ht="12.75">
      <c r="A6" s="155" t="s">
        <v>84</v>
      </c>
      <c r="B6" s="155"/>
      <c r="C6" s="155"/>
      <c r="D6" s="155"/>
      <c r="E6" s="155"/>
      <c r="F6" s="155"/>
    </row>
    <row r="7" spans="1:9" ht="12.75" customHeight="1">
      <c r="A7" s="155" t="s">
        <v>480</v>
      </c>
      <c r="B7" s="155"/>
      <c r="C7" s="155"/>
      <c r="D7" s="155"/>
      <c r="E7" s="155"/>
      <c r="F7" s="155"/>
      <c r="G7" s="34"/>
      <c r="H7" s="34"/>
      <c r="I7" s="34"/>
    </row>
    <row r="8" spans="1:16" ht="12.75" customHeight="1">
      <c r="A8" s="155" t="s">
        <v>433</v>
      </c>
      <c r="B8" s="155"/>
      <c r="C8" s="155"/>
      <c r="D8" s="155"/>
      <c r="E8" s="155"/>
      <c r="F8" s="155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2.75" customHeight="1">
      <c r="A9" s="14"/>
      <c r="B9" s="14"/>
      <c r="C9" s="14"/>
      <c r="D9" s="14"/>
      <c r="E9" s="14"/>
      <c r="F9" s="1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6" ht="12.75">
      <c r="A10" s="76"/>
      <c r="B10" s="77"/>
      <c r="C10" s="77"/>
      <c r="F10" s="78" t="s">
        <v>204</v>
      </c>
    </row>
    <row r="11" spans="1:6" ht="33" customHeight="1">
      <c r="A11" s="54" t="s">
        <v>85</v>
      </c>
      <c r="B11" s="54" t="s">
        <v>86</v>
      </c>
      <c r="C11" s="54" t="s">
        <v>87</v>
      </c>
      <c r="D11" s="79" t="s">
        <v>403</v>
      </c>
      <c r="E11" s="79" t="s">
        <v>427</v>
      </c>
      <c r="F11" s="79" t="s">
        <v>432</v>
      </c>
    </row>
    <row r="12" spans="1:6" s="37" customFormat="1" ht="38.25" customHeight="1">
      <c r="A12" s="124"/>
      <c r="B12" s="66" t="s">
        <v>88</v>
      </c>
      <c r="C12" s="81" t="s">
        <v>474</v>
      </c>
      <c r="D12" s="71">
        <f>D13+D18+D26</f>
        <v>0</v>
      </c>
      <c r="E12" s="71">
        <f>E13+E18+E26</f>
        <v>0</v>
      </c>
      <c r="F12" s="71">
        <f>F13+F18+F26</f>
        <v>0</v>
      </c>
    </row>
    <row r="13" spans="1:6" ht="25.5" hidden="1">
      <c r="A13" s="80">
        <v>1</v>
      </c>
      <c r="B13" s="35" t="s">
        <v>89</v>
      </c>
      <c r="C13" s="81" t="s">
        <v>90</v>
      </c>
      <c r="D13" s="71">
        <f>D14-D16</f>
        <v>0</v>
      </c>
      <c r="E13" s="71">
        <f>E14-E16</f>
        <v>0</v>
      </c>
      <c r="F13" s="71">
        <f>F14-F16</f>
        <v>0</v>
      </c>
    </row>
    <row r="14" spans="1:6" ht="30" customHeight="1" hidden="1">
      <c r="A14" s="49"/>
      <c r="B14" s="36" t="s">
        <v>91</v>
      </c>
      <c r="C14" s="82" t="s">
        <v>92</v>
      </c>
      <c r="D14" s="72">
        <f>D15</f>
        <v>0</v>
      </c>
      <c r="E14" s="72">
        <f>E15</f>
        <v>0</v>
      </c>
      <c r="F14" s="72">
        <f>F15</f>
        <v>0</v>
      </c>
    </row>
    <row r="15" spans="1:6" ht="41.25" customHeight="1" hidden="1">
      <c r="A15" s="49"/>
      <c r="B15" s="36" t="s">
        <v>93</v>
      </c>
      <c r="C15" s="82" t="s">
        <v>94</v>
      </c>
      <c r="D15" s="72"/>
      <c r="E15" s="72"/>
      <c r="F15" s="72"/>
    </row>
    <row r="16" spans="1:6" ht="28.5" customHeight="1" hidden="1">
      <c r="A16" s="80"/>
      <c r="B16" s="36" t="s">
        <v>95</v>
      </c>
      <c r="C16" s="82" t="s">
        <v>96</v>
      </c>
      <c r="D16" s="72">
        <f>D17</f>
        <v>0</v>
      </c>
      <c r="E16" s="72">
        <f>E17</f>
        <v>0</v>
      </c>
      <c r="F16" s="72">
        <f>F17</f>
        <v>0</v>
      </c>
    </row>
    <row r="17" spans="1:6" ht="38.25" customHeight="1" hidden="1">
      <c r="A17" s="49"/>
      <c r="B17" s="36" t="s">
        <v>97</v>
      </c>
      <c r="C17" s="82" t="s">
        <v>98</v>
      </c>
      <c r="D17" s="72"/>
      <c r="E17" s="72"/>
      <c r="F17" s="72"/>
    </row>
    <row r="18" spans="1:6" ht="38.25">
      <c r="A18" s="80">
        <v>1</v>
      </c>
      <c r="B18" s="35" t="s">
        <v>456</v>
      </c>
      <c r="C18" s="81" t="s">
        <v>461</v>
      </c>
      <c r="D18" s="71">
        <f>D24-D19</f>
        <v>0</v>
      </c>
      <c r="E18" s="71">
        <f>E24-E19</f>
        <v>0</v>
      </c>
      <c r="F18" s="71">
        <f>F24-F19</f>
        <v>0</v>
      </c>
    </row>
    <row r="19" spans="1:6" ht="25.5" customHeight="1" hidden="1">
      <c r="A19" s="49"/>
      <c r="B19" s="36" t="s">
        <v>108</v>
      </c>
      <c r="C19" s="82" t="s">
        <v>109</v>
      </c>
      <c r="D19" s="72">
        <f>D20</f>
        <v>0</v>
      </c>
      <c r="E19" s="72">
        <f>E20</f>
        <v>0</v>
      </c>
      <c r="F19" s="72">
        <f>F20</f>
        <v>0</v>
      </c>
    </row>
    <row r="20" spans="1:6" ht="51" hidden="1">
      <c r="A20" s="49"/>
      <c r="B20" s="36" t="s">
        <v>110</v>
      </c>
      <c r="C20" s="82" t="s">
        <v>111</v>
      </c>
      <c r="D20" s="72">
        <v>0</v>
      </c>
      <c r="E20" s="72">
        <v>0</v>
      </c>
      <c r="F20" s="72">
        <v>0</v>
      </c>
    </row>
    <row r="21" spans="1:6" ht="51">
      <c r="A21" s="49"/>
      <c r="B21" s="36" t="s">
        <v>99</v>
      </c>
      <c r="C21" s="82" t="s">
        <v>462</v>
      </c>
      <c r="D21" s="72"/>
      <c r="E21" s="72"/>
      <c r="F21" s="72"/>
    </row>
    <row r="22" spans="1:6" ht="51">
      <c r="A22" s="49"/>
      <c r="B22" s="36" t="s">
        <v>457</v>
      </c>
      <c r="C22" s="82" t="s">
        <v>463</v>
      </c>
      <c r="D22" s="72">
        <f>D23</f>
        <v>0</v>
      </c>
      <c r="E22" s="72">
        <f>E23</f>
        <v>0</v>
      </c>
      <c r="F22" s="72">
        <f>F23</f>
        <v>0</v>
      </c>
    </row>
    <row r="23" spans="1:6" ht="63.75">
      <c r="A23" s="49"/>
      <c r="B23" s="36" t="s">
        <v>118</v>
      </c>
      <c r="C23" s="82" t="s">
        <v>464</v>
      </c>
      <c r="D23" s="72"/>
      <c r="E23" s="72"/>
      <c r="F23" s="72"/>
    </row>
    <row r="24" spans="1:6" ht="63.75">
      <c r="A24" s="80"/>
      <c r="B24" s="36" t="s">
        <v>458</v>
      </c>
      <c r="C24" s="82" t="s">
        <v>465</v>
      </c>
      <c r="D24" s="72">
        <f>D25</f>
        <v>0</v>
      </c>
      <c r="E24" s="72">
        <f>E25</f>
        <v>0</v>
      </c>
      <c r="F24" s="72">
        <f>F25</f>
        <v>0</v>
      </c>
    </row>
    <row r="25" spans="1:6" ht="63.75">
      <c r="A25" s="49"/>
      <c r="B25" s="36" t="s">
        <v>459</v>
      </c>
      <c r="C25" s="82" t="s">
        <v>475</v>
      </c>
      <c r="D25" s="72">
        <v>0</v>
      </c>
      <c r="E25" s="72">
        <v>0</v>
      </c>
      <c r="F25" s="72">
        <v>0</v>
      </c>
    </row>
    <row r="26" spans="1:6" ht="25.5">
      <c r="A26" s="80">
        <v>2</v>
      </c>
      <c r="B26" s="83" t="s">
        <v>460</v>
      </c>
      <c r="C26" s="84" t="s">
        <v>467</v>
      </c>
      <c r="D26" s="89">
        <f>D27+(D30)</f>
        <v>0</v>
      </c>
      <c r="E26" s="89">
        <f>E27+(E30)</f>
        <v>0</v>
      </c>
      <c r="F26" s="89">
        <f>F27+(F30)</f>
        <v>0</v>
      </c>
    </row>
    <row r="27" spans="1:6" ht="15" customHeight="1">
      <c r="A27" s="80"/>
      <c r="B27" s="33" t="s">
        <v>112</v>
      </c>
      <c r="C27" s="85" t="s">
        <v>468</v>
      </c>
      <c r="D27" s="73">
        <f aca="true" t="shared" si="0" ref="D27:F28">D28</f>
        <v>-4553084.93</v>
      </c>
      <c r="E27" s="73">
        <f t="shared" si="0"/>
        <v>-1624884.93</v>
      </c>
      <c r="F27" s="73">
        <f t="shared" si="0"/>
        <v>-1643584.93</v>
      </c>
    </row>
    <row r="28" spans="1:6" ht="25.5">
      <c r="A28" s="49"/>
      <c r="B28" s="33" t="s">
        <v>116</v>
      </c>
      <c r="C28" s="85" t="s">
        <v>469</v>
      </c>
      <c r="D28" s="73">
        <f t="shared" si="0"/>
        <v>-4553084.93</v>
      </c>
      <c r="E28" s="73">
        <f t="shared" si="0"/>
        <v>-1624884.93</v>
      </c>
      <c r="F28" s="73">
        <f t="shared" si="0"/>
        <v>-1643584.93</v>
      </c>
    </row>
    <row r="29" spans="1:6" ht="25.5">
      <c r="A29" s="49"/>
      <c r="B29" s="33" t="s">
        <v>36</v>
      </c>
      <c r="C29" s="85" t="s">
        <v>470</v>
      </c>
      <c r="D29" s="72">
        <v>-4553084.93</v>
      </c>
      <c r="E29" s="72">
        <v>-1624884.93</v>
      </c>
      <c r="F29" s="72">
        <v>-1643584.93</v>
      </c>
    </row>
    <row r="30" spans="1:6" ht="25.5">
      <c r="A30" s="49"/>
      <c r="B30" s="33" t="s">
        <v>113</v>
      </c>
      <c r="C30" s="85" t="s">
        <v>471</v>
      </c>
      <c r="D30" s="72">
        <f>D32</f>
        <v>4553084.93</v>
      </c>
      <c r="E30" s="72">
        <f>E32</f>
        <v>1624884.93</v>
      </c>
      <c r="F30" s="72">
        <f>F32</f>
        <v>1643584.93</v>
      </c>
    </row>
    <row r="31" spans="1:6" ht="25.5">
      <c r="A31" s="49"/>
      <c r="B31" s="33" t="s">
        <v>117</v>
      </c>
      <c r="C31" s="85" t="s">
        <v>472</v>
      </c>
      <c r="D31" s="72">
        <f>D32</f>
        <v>4553084.93</v>
      </c>
      <c r="E31" s="72">
        <f>E32</f>
        <v>1624884.93</v>
      </c>
      <c r="F31" s="72">
        <f>F32</f>
        <v>1643584.93</v>
      </c>
    </row>
    <row r="32" spans="1:6" ht="26.25" customHeight="1">
      <c r="A32" s="49"/>
      <c r="B32" s="33" t="s">
        <v>119</v>
      </c>
      <c r="C32" s="85" t="s">
        <v>473</v>
      </c>
      <c r="D32" s="72">
        <v>4553084.93</v>
      </c>
      <c r="E32" s="72">
        <v>1624884.93</v>
      </c>
      <c r="F32" s="72">
        <v>1643584.93</v>
      </c>
    </row>
    <row r="33" spans="1:6" ht="26.25" customHeight="1">
      <c r="A33" s="143"/>
      <c r="B33" s="123"/>
      <c r="C33" s="144"/>
      <c r="D33" s="145"/>
      <c r="E33" s="145"/>
      <c r="F33" s="145"/>
    </row>
    <row r="34" spans="1:4" ht="30.75" customHeight="1">
      <c r="A34" s="76"/>
      <c r="B34" s="154" t="s">
        <v>478</v>
      </c>
      <c r="C34" s="154"/>
      <c r="D34" s="154"/>
    </row>
    <row r="35" spans="1:4" ht="12.75" hidden="1">
      <c r="A35" s="76"/>
      <c r="B35" s="77"/>
      <c r="C35" s="77"/>
      <c r="D35" s="86"/>
    </row>
    <row r="36" spans="1:6" ht="26.25" customHeight="1" hidden="1">
      <c r="A36" s="1" t="s">
        <v>114</v>
      </c>
      <c r="B36" s="2"/>
      <c r="C36" s="3"/>
      <c r="D36" s="38"/>
      <c r="E36" s="38"/>
      <c r="F36" s="38"/>
    </row>
    <row r="37" spans="1:6" ht="26.25" customHeight="1" hidden="1">
      <c r="A37" s="1" t="s">
        <v>33</v>
      </c>
      <c r="B37" s="2"/>
      <c r="C37" s="3"/>
      <c r="D37" s="74" t="s">
        <v>115</v>
      </c>
      <c r="E37" s="38"/>
      <c r="F37" s="38"/>
    </row>
    <row r="38" spans="1:4" ht="25.5" customHeight="1" hidden="1">
      <c r="A38" s="39"/>
      <c r="B38" s="87"/>
      <c r="C38" s="87"/>
      <c r="D38" s="88"/>
    </row>
    <row r="39" spans="1:4" ht="15" hidden="1">
      <c r="A39" s="39"/>
      <c r="B39" s="87"/>
      <c r="C39" s="87"/>
      <c r="D39" s="88"/>
    </row>
    <row r="40" spans="1:4" ht="28.5" customHeight="1" hidden="1">
      <c r="A40" s="39"/>
      <c r="B40" s="87"/>
      <c r="C40" s="87"/>
      <c r="D40" s="88"/>
    </row>
    <row r="41" ht="27.75" customHeight="1" hidden="1">
      <c r="A41" s="39"/>
    </row>
    <row r="42" ht="40.5" customHeight="1" hidden="1">
      <c r="A42" s="39"/>
    </row>
    <row r="43" spans="1:6" ht="12" customHeight="1">
      <c r="A43" s="39"/>
      <c r="B43" s="154" t="s">
        <v>33</v>
      </c>
      <c r="C43" s="154"/>
      <c r="D43" s="154"/>
      <c r="E43" s="156" t="s">
        <v>479</v>
      </c>
      <c r="F43" s="156"/>
    </row>
    <row r="44" spans="1:7" ht="14.25" customHeight="1">
      <c r="A44" s="39"/>
      <c r="E44" s="154"/>
      <c r="F44" s="154"/>
      <c r="G44" s="154"/>
    </row>
    <row r="45" ht="41.25" customHeight="1">
      <c r="A45" s="39"/>
    </row>
    <row r="46" ht="44.25" customHeight="1">
      <c r="A46" s="39"/>
    </row>
    <row r="47" ht="53.25" customHeight="1">
      <c r="A47" s="39"/>
    </row>
    <row r="48" ht="15">
      <c r="A48" s="39"/>
    </row>
    <row r="50" spans="1:12" s="2" customFormat="1" ht="12.75">
      <c r="A50"/>
      <c r="B50"/>
      <c r="C50"/>
      <c r="D50" s="40"/>
      <c r="E50"/>
      <c r="F50"/>
      <c r="G50" s="38"/>
      <c r="H50" s="3"/>
      <c r="K50" s="8"/>
      <c r="L50" s="4"/>
    </row>
    <row r="51" spans="1:12" s="2" customFormat="1" ht="12.75">
      <c r="A51"/>
      <c r="B51"/>
      <c r="C51"/>
      <c r="D51" s="40"/>
      <c r="E51"/>
      <c r="F51"/>
      <c r="G51" s="4"/>
      <c r="H51" s="3"/>
      <c r="K51" s="8"/>
      <c r="L51" s="4"/>
    </row>
  </sheetData>
  <sheetProtection/>
  <mergeCells count="11">
    <mergeCell ref="B43:D43"/>
    <mergeCell ref="D3:F3"/>
    <mergeCell ref="D4:F4"/>
    <mergeCell ref="C1:F1"/>
    <mergeCell ref="C2:F2"/>
    <mergeCell ref="E44:G44"/>
    <mergeCell ref="A6:F6"/>
    <mergeCell ref="A7:F7"/>
    <mergeCell ref="A8:F8"/>
    <mergeCell ref="B34:D34"/>
    <mergeCell ref="E43:F43"/>
  </mergeCells>
  <printOptions/>
  <pageMargins left="1.1811023622047245" right="0.5905511811023623" top="0.7874015748031497" bottom="0.7874015748031497" header="0.7874015748031497" footer="0"/>
  <pageSetup horizontalDpi="600" verticalDpi="600" orientation="portrait" paperSize="9" scale="8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80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24.140625" style="20" customWidth="1"/>
    <col min="2" max="2" width="55.140625" style="20" customWidth="1"/>
    <col min="3" max="3" width="9.8515625" style="148" customWidth="1"/>
    <col min="4" max="5" width="9.28125" style="148" customWidth="1"/>
    <col min="6" max="16384" width="9.140625" style="20" customWidth="1"/>
  </cols>
  <sheetData>
    <row r="1" spans="1:5" ht="12.75">
      <c r="A1" s="13"/>
      <c r="B1" s="161" t="s">
        <v>243</v>
      </c>
      <c r="C1" s="161"/>
      <c r="D1" s="161"/>
      <c r="E1" s="161"/>
    </row>
    <row r="2" spans="1:5" ht="12.75">
      <c r="A2" s="13"/>
      <c r="B2" s="161" t="s">
        <v>349</v>
      </c>
      <c r="C2" s="161"/>
      <c r="D2" s="161"/>
      <c r="E2" s="161"/>
    </row>
    <row r="3" spans="1:5" ht="12.75">
      <c r="A3" s="13"/>
      <c r="B3" s="161" t="s">
        <v>481</v>
      </c>
      <c r="C3" s="161"/>
      <c r="D3" s="161"/>
      <c r="E3" s="161"/>
    </row>
    <row r="4" spans="1:5" ht="12.75">
      <c r="A4" s="13"/>
      <c r="B4" s="161" t="s">
        <v>133</v>
      </c>
      <c r="C4" s="161"/>
      <c r="D4" s="161"/>
      <c r="E4" s="161"/>
    </row>
    <row r="5" spans="1:5" ht="12.75">
      <c r="A5" s="12"/>
      <c r="B5" s="12"/>
      <c r="C5" s="111"/>
      <c r="D5" s="112"/>
      <c r="E5" s="112"/>
    </row>
    <row r="6" spans="1:5" ht="38.25" customHeight="1">
      <c r="A6" s="162" t="s">
        <v>434</v>
      </c>
      <c r="B6" s="162"/>
      <c r="C6" s="162"/>
      <c r="D6" s="162"/>
      <c r="E6" s="162"/>
    </row>
    <row r="7" spans="1:5" ht="10.5" customHeight="1">
      <c r="A7" s="94"/>
      <c r="B7" s="94"/>
      <c r="C7" s="113"/>
      <c r="D7" s="113"/>
      <c r="E7" s="113"/>
    </row>
    <row r="8" spans="1:6" ht="12.75" customHeight="1">
      <c r="A8" s="157"/>
      <c r="B8" s="157"/>
      <c r="C8" s="114"/>
      <c r="D8" s="163" t="s">
        <v>204</v>
      </c>
      <c r="E8" s="163"/>
      <c r="F8" s="62"/>
    </row>
    <row r="9" spans="1:6" ht="12.75">
      <c r="A9" s="54" t="s">
        <v>87</v>
      </c>
      <c r="B9" s="54" t="s">
        <v>125</v>
      </c>
      <c r="C9" s="115" t="s">
        <v>403</v>
      </c>
      <c r="D9" s="115" t="s">
        <v>427</v>
      </c>
      <c r="E9" s="115" t="s">
        <v>432</v>
      </c>
      <c r="F9" s="63"/>
    </row>
    <row r="10" spans="1:5" ht="11.25" customHeight="1">
      <c r="A10" s="54">
        <v>1</v>
      </c>
      <c r="B10" s="54">
        <v>2</v>
      </c>
      <c r="C10" s="115">
        <v>3</v>
      </c>
      <c r="D10" s="115">
        <v>4</v>
      </c>
      <c r="E10" s="115">
        <v>5</v>
      </c>
    </row>
    <row r="11" spans="1:5" ht="15.75" customHeight="1">
      <c r="A11" s="45" t="s">
        <v>126</v>
      </c>
      <c r="B11" s="46" t="s">
        <v>127</v>
      </c>
      <c r="C11" s="116">
        <f>C12+C59</f>
        <v>4553084.93</v>
      </c>
      <c r="D11" s="116">
        <f>D12+D59</f>
        <v>1624884.9300000002</v>
      </c>
      <c r="E11" s="116">
        <f>E12+E59</f>
        <v>1643584.9300000002</v>
      </c>
    </row>
    <row r="12" spans="1:5" ht="17.25" customHeight="1">
      <c r="A12" s="47" t="s">
        <v>128</v>
      </c>
      <c r="B12" s="48" t="s">
        <v>129</v>
      </c>
      <c r="C12" s="116">
        <f>C13+C19+C23+C31+C36+C49+C56</f>
        <v>989400</v>
      </c>
      <c r="D12" s="116">
        <f>D13+D19+D23+D31+D36+D49+D56</f>
        <v>991600</v>
      </c>
      <c r="E12" s="116">
        <f>E13+E19+E23+E31+E36+E49+E56</f>
        <v>993900</v>
      </c>
    </row>
    <row r="13" spans="1:5" ht="15.75" customHeight="1">
      <c r="A13" s="49" t="s">
        <v>130</v>
      </c>
      <c r="B13" s="50" t="s">
        <v>131</v>
      </c>
      <c r="C13" s="117">
        <f>C14</f>
        <v>59400</v>
      </c>
      <c r="D13" s="117">
        <f>D14</f>
        <v>61600</v>
      </c>
      <c r="E13" s="117">
        <f>E14</f>
        <v>63900</v>
      </c>
    </row>
    <row r="14" spans="1:5" ht="15.75" customHeight="1">
      <c r="A14" s="49" t="s">
        <v>137</v>
      </c>
      <c r="B14" s="50" t="s">
        <v>138</v>
      </c>
      <c r="C14" s="117">
        <f>C15+C16+C17+C18</f>
        <v>59400</v>
      </c>
      <c r="D14" s="117">
        <f>D15+D16+D17+D18</f>
        <v>61600</v>
      </c>
      <c r="E14" s="117">
        <f>E15+E16+E17+E18</f>
        <v>63900</v>
      </c>
    </row>
    <row r="15" spans="1:5" ht="63" customHeight="1">
      <c r="A15" s="49" t="s">
        <v>139</v>
      </c>
      <c r="B15" s="50" t="s">
        <v>140</v>
      </c>
      <c r="C15" s="146">
        <v>59400</v>
      </c>
      <c r="D15" s="146">
        <v>61600</v>
      </c>
      <c r="E15" s="146">
        <v>63900</v>
      </c>
    </row>
    <row r="16" spans="1:5" ht="87" customHeight="1" hidden="1">
      <c r="A16" s="49" t="s">
        <v>141</v>
      </c>
      <c r="B16" s="50" t="s">
        <v>142</v>
      </c>
      <c r="C16" s="117"/>
      <c r="D16" s="117"/>
      <c r="E16" s="117"/>
    </row>
    <row r="17" spans="1:5" ht="25.5" customHeight="1" hidden="1">
      <c r="A17" s="49" t="s">
        <v>143</v>
      </c>
      <c r="B17" s="50" t="s">
        <v>144</v>
      </c>
      <c r="C17" s="117"/>
      <c r="D17" s="117"/>
      <c r="E17" s="117"/>
    </row>
    <row r="18" spans="1:5" ht="76.5" hidden="1">
      <c r="A18" s="49" t="s">
        <v>145</v>
      </c>
      <c r="B18" s="50" t="s">
        <v>146</v>
      </c>
      <c r="C18" s="117"/>
      <c r="D18" s="117"/>
      <c r="E18" s="117"/>
    </row>
    <row r="19" spans="1:5" ht="12.75">
      <c r="A19" s="49" t="s">
        <v>147</v>
      </c>
      <c r="B19" s="50" t="s">
        <v>148</v>
      </c>
      <c r="C19" s="117">
        <f>C20</f>
        <v>7000</v>
      </c>
      <c r="D19" s="117">
        <f>D20</f>
        <v>7000</v>
      </c>
      <c r="E19" s="117">
        <f>E20</f>
        <v>7000</v>
      </c>
    </row>
    <row r="20" spans="1:5" ht="12.75">
      <c r="A20" s="49" t="s">
        <v>149</v>
      </c>
      <c r="B20" s="50" t="s">
        <v>156</v>
      </c>
      <c r="C20" s="117">
        <f>C21+C22</f>
        <v>7000</v>
      </c>
      <c r="D20" s="117">
        <f>D21+D22</f>
        <v>7000</v>
      </c>
      <c r="E20" s="117">
        <f>E21+E22</f>
        <v>7000</v>
      </c>
    </row>
    <row r="21" spans="1:5" ht="12.75">
      <c r="A21" s="49" t="s">
        <v>106</v>
      </c>
      <c r="B21" s="50" t="s">
        <v>156</v>
      </c>
      <c r="C21" s="146">
        <v>7000</v>
      </c>
      <c r="D21" s="146">
        <v>7000</v>
      </c>
      <c r="E21" s="146">
        <v>7000</v>
      </c>
    </row>
    <row r="22" spans="1:5" ht="25.5">
      <c r="A22" s="49" t="s">
        <v>107</v>
      </c>
      <c r="B22" s="50" t="s">
        <v>216</v>
      </c>
      <c r="C22" s="117"/>
      <c r="D22" s="117"/>
      <c r="E22" s="117"/>
    </row>
    <row r="23" spans="1:5" ht="12.75">
      <c r="A23" s="49" t="s">
        <v>185</v>
      </c>
      <c r="B23" s="50" t="s">
        <v>222</v>
      </c>
      <c r="C23" s="117">
        <f>C24+C26</f>
        <v>923000</v>
      </c>
      <c r="D23" s="117">
        <f>D24+D26</f>
        <v>923000</v>
      </c>
      <c r="E23" s="117">
        <f>E24+E26</f>
        <v>923000</v>
      </c>
    </row>
    <row r="24" spans="1:5" ht="12.75">
      <c r="A24" s="49" t="s">
        <v>233</v>
      </c>
      <c r="B24" s="50" t="s">
        <v>183</v>
      </c>
      <c r="C24" s="117">
        <f>C25</f>
        <v>50000</v>
      </c>
      <c r="D24" s="117">
        <f>D25</f>
        <v>50000</v>
      </c>
      <c r="E24" s="117">
        <f>E25</f>
        <v>50000</v>
      </c>
    </row>
    <row r="25" spans="1:5" ht="38.25">
      <c r="A25" s="49" t="s">
        <v>202</v>
      </c>
      <c r="B25" s="50" t="s">
        <v>355</v>
      </c>
      <c r="C25" s="146">
        <v>50000</v>
      </c>
      <c r="D25" s="146">
        <v>50000</v>
      </c>
      <c r="E25" s="146">
        <v>50000</v>
      </c>
    </row>
    <row r="26" spans="1:5" ht="12.75">
      <c r="A26" s="49" t="s">
        <v>221</v>
      </c>
      <c r="B26" s="50" t="s">
        <v>231</v>
      </c>
      <c r="C26" s="117">
        <f>C27+C29</f>
        <v>873000</v>
      </c>
      <c r="D26" s="117">
        <f>D27+D29</f>
        <v>873000</v>
      </c>
      <c r="E26" s="117">
        <f>E27+E29</f>
        <v>873000</v>
      </c>
    </row>
    <row r="27" spans="1:5" ht="12.75">
      <c r="A27" s="49" t="s">
        <v>158</v>
      </c>
      <c r="B27" s="50" t="s">
        <v>177</v>
      </c>
      <c r="C27" s="117">
        <f>C28</f>
        <v>200000</v>
      </c>
      <c r="D27" s="117">
        <f>D28</f>
        <v>200000</v>
      </c>
      <c r="E27" s="117">
        <f>E28</f>
        <v>200000</v>
      </c>
    </row>
    <row r="28" spans="1:5" ht="25.5">
      <c r="A28" s="49" t="s">
        <v>157</v>
      </c>
      <c r="B28" s="50" t="s">
        <v>175</v>
      </c>
      <c r="C28" s="146">
        <v>200000</v>
      </c>
      <c r="D28" s="146">
        <v>200000</v>
      </c>
      <c r="E28" s="146">
        <v>200000</v>
      </c>
    </row>
    <row r="29" spans="1:5" ht="12.75">
      <c r="A29" s="49" t="s">
        <v>215</v>
      </c>
      <c r="B29" s="50" t="s">
        <v>196</v>
      </c>
      <c r="C29" s="117">
        <f>C30</f>
        <v>673000</v>
      </c>
      <c r="D29" s="117">
        <f>D30</f>
        <v>673000</v>
      </c>
      <c r="E29" s="117">
        <f>E30</f>
        <v>673000</v>
      </c>
    </row>
    <row r="30" spans="1:5" ht="25.5" customHeight="1">
      <c r="A30" s="49" t="s">
        <v>203</v>
      </c>
      <c r="B30" s="50" t="s">
        <v>359</v>
      </c>
      <c r="C30" s="146">
        <v>673000</v>
      </c>
      <c r="D30" s="146">
        <v>673000</v>
      </c>
      <c r="E30" s="146">
        <v>673000</v>
      </c>
    </row>
    <row r="31" spans="1:5" ht="12.75" hidden="1">
      <c r="A31" s="49" t="s">
        <v>217</v>
      </c>
      <c r="B31" s="50" t="s">
        <v>171</v>
      </c>
      <c r="C31" s="117">
        <f aca="true" t="shared" si="0" ref="C31:E32">C32</f>
        <v>0</v>
      </c>
      <c r="D31" s="117">
        <f t="shared" si="0"/>
        <v>0</v>
      </c>
      <c r="E31" s="117">
        <f t="shared" si="0"/>
        <v>0</v>
      </c>
    </row>
    <row r="32" spans="1:5" ht="38.25" hidden="1">
      <c r="A32" s="49" t="s">
        <v>176</v>
      </c>
      <c r="B32" s="50" t="s">
        <v>214</v>
      </c>
      <c r="C32" s="117">
        <f t="shared" si="0"/>
        <v>0</v>
      </c>
      <c r="D32" s="117">
        <f t="shared" si="0"/>
        <v>0</v>
      </c>
      <c r="E32" s="117">
        <f t="shared" si="0"/>
        <v>0</v>
      </c>
    </row>
    <row r="33" spans="1:5" ht="51" hidden="1">
      <c r="A33" s="49" t="s">
        <v>200</v>
      </c>
      <c r="B33" s="50" t="s">
        <v>173</v>
      </c>
      <c r="C33" s="146">
        <v>0</v>
      </c>
      <c r="D33" s="146">
        <v>0</v>
      </c>
      <c r="E33" s="146">
        <v>0</v>
      </c>
    </row>
    <row r="34" spans="1:5" ht="76.5" hidden="1">
      <c r="A34" s="52" t="s">
        <v>121</v>
      </c>
      <c r="B34" s="50" t="s">
        <v>122</v>
      </c>
      <c r="C34" s="117"/>
      <c r="D34" s="117"/>
      <c r="E34" s="117"/>
    </row>
    <row r="35" spans="1:5" ht="63.75" hidden="1">
      <c r="A35" s="49" t="s">
        <v>120</v>
      </c>
      <c r="B35" s="50" t="s">
        <v>124</v>
      </c>
      <c r="C35" s="117"/>
      <c r="D35" s="117"/>
      <c r="E35" s="117"/>
    </row>
    <row r="36" spans="1:5" ht="38.25" hidden="1">
      <c r="A36" s="49" t="s">
        <v>187</v>
      </c>
      <c r="B36" s="50" t="s">
        <v>220</v>
      </c>
      <c r="C36" s="117">
        <f>C37</f>
        <v>0</v>
      </c>
      <c r="D36" s="117">
        <f>D37</f>
        <v>0</v>
      </c>
      <c r="E36" s="117">
        <f>E37</f>
        <v>0</v>
      </c>
    </row>
    <row r="37" spans="1:5" ht="76.5" hidden="1">
      <c r="A37" s="49" t="s">
        <v>227</v>
      </c>
      <c r="B37" s="50" t="s">
        <v>193</v>
      </c>
      <c r="C37" s="117">
        <f>C38+C41+C44+C47</f>
        <v>0</v>
      </c>
      <c r="D37" s="117">
        <f>D38+D41+D44+D47</f>
        <v>0</v>
      </c>
      <c r="E37" s="117">
        <f>E38+E41+E44+E47</f>
        <v>0</v>
      </c>
    </row>
    <row r="38" spans="1:5" ht="49.5" customHeight="1" hidden="1">
      <c r="A38" s="49" t="s">
        <v>198</v>
      </c>
      <c r="B38" s="50" t="s">
        <v>169</v>
      </c>
      <c r="C38" s="117">
        <f>C40</f>
        <v>0</v>
      </c>
      <c r="D38" s="117">
        <f>D40</f>
        <v>0</v>
      </c>
      <c r="E38" s="117">
        <f>E40</f>
        <v>0</v>
      </c>
    </row>
    <row r="39" spans="1:5" ht="63.75" hidden="1">
      <c r="A39" s="49" t="s">
        <v>192</v>
      </c>
      <c r="B39" s="50" t="s">
        <v>234</v>
      </c>
      <c r="C39" s="117"/>
      <c r="D39" s="117"/>
      <c r="E39" s="117"/>
    </row>
    <row r="40" spans="1:5" ht="49.5" customHeight="1" hidden="1">
      <c r="A40" s="49" t="s">
        <v>104</v>
      </c>
      <c r="B40" s="50" t="s">
        <v>105</v>
      </c>
      <c r="C40" s="117"/>
      <c r="D40" s="117"/>
      <c r="E40" s="117"/>
    </row>
    <row r="41" spans="1:5" ht="63.75" hidden="1">
      <c r="A41" s="49" t="s">
        <v>186</v>
      </c>
      <c r="B41" s="50" t="s">
        <v>235</v>
      </c>
      <c r="C41" s="117">
        <f>C42</f>
        <v>0</v>
      </c>
      <c r="D41" s="117">
        <f>D42</f>
        <v>0</v>
      </c>
      <c r="E41" s="117">
        <f>E42</f>
        <v>0</v>
      </c>
    </row>
    <row r="42" spans="1:5" ht="63.75" hidden="1">
      <c r="A42" s="49" t="s">
        <v>194</v>
      </c>
      <c r="B42" s="50" t="s">
        <v>195</v>
      </c>
      <c r="C42" s="146">
        <v>0</v>
      </c>
      <c r="D42" s="146">
        <v>0</v>
      </c>
      <c r="E42" s="146">
        <v>0</v>
      </c>
    </row>
    <row r="43" spans="1:5" ht="63.75" hidden="1">
      <c r="A43" s="49" t="s">
        <v>197</v>
      </c>
      <c r="B43" s="50" t="s">
        <v>178</v>
      </c>
      <c r="C43" s="117"/>
      <c r="D43" s="117"/>
      <c r="E43" s="117"/>
    </row>
    <row r="44" spans="1:5" ht="63.75" hidden="1">
      <c r="A44" s="49" t="s">
        <v>182</v>
      </c>
      <c r="B44" s="50" t="s">
        <v>236</v>
      </c>
      <c r="C44" s="117">
        <f>C45</f>
        <v>0</v>
      </c>
      <c r="D44" s="117">
        <f>D45</f>
        <v>0</v>
      </c>
      <c r="E44" s="117">
        <f>E45</f>
        <v>0</v>
      </c>
    </row>
    <row r="45" spans="1:5" ht="63.75" hidden="1">
      <c r="A45" s="49" t="s">
        <v>225</v>
      </c>
      <c r="B45" s="50" t="s">
        <v>362</v>
      </c>
      <c r="C45" s="146">
        <v>0</v>
      </c>
      <c r="D45" s="146">
        <v>0</v>
      </c>
      <c r="E45" s="146">
        <v>0</v>
      </c>
    </row>
    <row r="46" spans="1:5" ht="63.75" hidden="1">
      <c r="A46" s="49" t="s">
        <v>224</v>
      </c>
      <c r="B46" s="50" t="s">
        <v>154</v>
      </c>
      <c r="C46" s="117"/>
      <c r="D46" s="117"/>
      <c r="E46" s="117"/>
    </row>
    <row r="47" spans="1:5" ht="63.75" hidden="1">
      <c r="A47" s="49" t="s">
        <v>238</v>
      </c>
      <c r="B47" s="50" t="s">
        <v>237</v>
      </c>
      <c r="C47" s="117">
        <f>C48</f>
        <v>0</v>
      </c>
      <c r="D47" s="117">
        <f>D48</f>
        <v>0</v>
      </c>
      <c r="E47" s="117">
        <f>E48</f>
        <v>0</v>
      </c>
    </row>
    <row r="48" spans="1:5" ht="60.75" customHeight="1" hidden="1">
      <c r="A48" s="49" t="s">
        <v>239</v>
      </c>
      <c r="B48" s="50" t="s">
        <v>35</v>
      </c>
      <c r="C48" s="117"/>
      <c r="D48" s="117"/>
      <c r="E48" s="117"/>
    </row>
    <row r="49" spans="1:5" ht="25.5" hidden="1">
      <c r="A49" s="49" t="s">
        <v>201</v>
      </c>
      <c r="B49" s="50" t="s">
        <v>188</v>
      </c>
      <c r="C49" s="117">
        <f>C50+C53</f>
        <v>0</v>
      </c>
      <c r="D49" s="117">
        <f>D50+D53</f>
        <v>0</v>
      </c>
      <c r="E49" s="117">
        <f>E50+E53</f>
        <v>0</v>
      </c>
    </row>
    <row r="50" spans="1:5" ht="12.75" hidden="1">
      <c r="A50" s="49" t="s">
        <v>223</v>
      </c>
      <c r="B50" s="50" t="s">
        <v>199</v>
      </c>
      <c r="C50" s="117">
        <f aca="true" t="shared" si="1" ref="C50:E51">C51</f>
        <v>0</v>
      </c>
      <c r="D50" s="117">
        <f t="shared" si="1"/>
        <v>0</v>
      </c>
      <c r="E50" s="117">
        <f t="shared" si="1"/>
        <v>0</v>
      </c>
    </row>
    <row r="51" spans="1:5" ht="12.75" hidden="1">
      <c r="A51" s="49" t="s">
        <v>229</v>
      </c>
      <c r="B51" s="50" t="s">
        <v>189</v>
      </c>
      <c r="C51" s="117">
        <f t="shared" si="1"/>
        <v>0</v>
      </c>
      <c r="D51" s="117">
        <f t="shared" si="1"/>
        <v>0</v>
      </c>
      <c r="E51" s="117">
        <f t="shared" si="1"/>
        <v>0</v>
      </c>
    </row>
    <row r="52" spans="1:5" ht="24" customHeight="1" hidden="1">
      <c r="A52" s="49" t="s">
        <v>102</v>
      </c>
      <c r="B52" s="50" t="s">
        <v>103</v>
      </c>
      <c r="C52" s="117"/>
      <c r="D52" s="117"/>
      <c r="E52" s="117"/>
    </row>
    <row r="53" spans="1:5" ht="12.75" hidden="1">
      <c r="A53" s="49" t="s">
        <v>180</v>
      </c>
      <c r="B53" s="50" t="s">
        <v>232</v>
      </c>
      <c r="C53" s="117">
        <f aca="true" t="shared" si="2" ref="C53:E54">C54</f>
        <v>0</v>
      </c>
      <c r="D53" s="117">
        <f t="shared" si="2"/>
        <v>0</v>
      </c>
      <c r="E53" s="117">
        <f t="shared" si="2"/>
        <v>0</v>
      </c>
    </row>
    <row r="54" spans="1:5" ht="12.75" hidden="1">
      <c r="A54" s="49" t="s">
        <v>150</v>
      </c>
      <c r="B54" s="50" t="s">
        <v>151</v>
      </c>
      <c r="C54" s="117">
        <f t="shared" si="2"/>
        <v>0</v>
      </c>
      <c r="D54" s="117">
        <f t="shared" si="2"/>
        <v>0</v>
      </c>
      <c r="E54" s="117">
        <f t="shared" si="2"/>
        <v>0</v>
      </c>
    </row>
    <row r="55" spans="1:5" ht="25.5" hidden="1">
      <c r="A55" s="49" t="s">
        <v>100</v>
      </c>
      <c r="B55" s="50" t="s">
        <v>101</v>
      </c>
      <c r="C55" s="117"/>
      <c r="D55" s="117"/>
      <c r="E55" s="117"/>
    </row>
    <row r="56" spans="1:5" ht="12.75" hidden="1">
      <c r="A56" s="49" t="s">
        <v>155</v>
      </c>
      <c r="B56" s="50" t="s">
        <v>191</v>
      </c>
      <c r="C56" s="117">
        <f aca="true" t="shared" si="3" ref="C56:E57">C57</f>
        <v>0</v>
      </c>
      <c r="D56" s="117">
        <f t="shared" si="3"/>
        <v>0</v>
      </c>
      <c r="E56" s="117">
        <f t="shared" si="3"/>
        <v>0</v>
      </c>
    </row>
    <row r="57" spans="1:5" ht="25.5" hidden="1">
      <c r="A57" s="49" t="s">
        <v>228</v>
      </c>
      <c r="B57" s="50" t="s">
        <v>219</v>
      </c>
      <c r="C57" s="117">
        <f t="shared" si="3"/>
        <v>0</v>
      </c>
      <c r="D57" s="117">
        <f t="shared" si="3"/>
        <v>0</v>
      </c>
      <c r="E57" s="117">
        <f t="shared" si="3"/>
        <v>0</v>
      </c>
    </row>
    <row r="58" spans="1:5" ht="38.25" hidden="1">
      <c r="A58" s="49" t="s">
        <v>184</v>
      </c>
      <c r="B58" s="50" t="s">
        <v>170</v>
      </c>
      <c r="C58" s="117"/>
      <c r="D58" s="117"/>
      <c r="E58" s="117"/>
    </row>
    <row r="59" spans="1:5" ht="12.75">
      <c r="A59" s="47" t="s">
        <v>172</v>
      </c>
      <c r="B59" s="48" t="s">
        <v>190</v>
      </c>
      <c r="C59" s="116">
        <f>C60</f>
        <v>3563684.9299999997</v>
      </c>
      <c r="D59" s="116">
        <f>D60</f>
        <v>633284.93</v>
      </c>
      <c r="E59" s="116">
        <f>E60</f>
        <v>649684.93</v>
      </c>
    </row>
    <row r="60" spans="1:5" ht="25.5" customHeight="1">
      <c r="A60" s="47" t="s">
        <v>226</v>
      </c>
      <c r="B60" s="48" t="s">
        <v>218</v>
      </c>
      <c r="C60" s="116">
        <f>C61+C66+C69+C72</f>
        <v>3563684.9299999997</v>
      </c>
      <c r="D60" s="116">
        <f>D61+D66+D69+D72</f>
        <v>633284.93</v>
      </c>
      <c r="E60" s="116">
        <f>E61+E66+E69+E72</f>
        <v>649684.93</v>
      </c>
    </row>
    <row r="61" spans="1:5" ht="15.75" customHeight="1">
      <c r="A61" s="47" t="s">
        <v>445</v>
      </c>
      <c r="B61" s="48" t="s">
        <v>153</v>
      </c>
      <c r="C61" s="116">
        <f>C62+C64</f>
        <v>561200</v>
      </c>
      <c r="D61" s="116">
        <f>D62+D64</f>
        <v>515900</v>
      </c>
      <c r="E61" s="116">
        <f>E62+E64</f>
        <v>529600</v>
      </c>
    </row>
    <row r="62" spans="1:5" ht="12.75">
      <c r="A62" s="47" t="s">
        <v>446</v>
      </c>
      <c r="B62" s="50" t="s">
        <v>152</v>
      </c>
      <c r="C62" s="116">
        <f>C63</f>
        <v>203200</v>
      </c>
      <c r="D62" s="116">
        <f>D63</f>
        <v>170700</v>
      </c>
      <c r="E62" s="116">
        <f>E63</f>
        <v>175800</v>
      </c>
    </row>
    <row r="63" spans="1:5" ht="38.25">
      <c r="A63" s="47" t="s">
        <v>447</v>
      </c>
      <c r="B63" s="48" t="s">
        <v>439</v>
      </c>
      <c r="C63" s="146">
        <v>203200</v>
      </c>
      <c r="D63" s="146">
        <v>170700</v>
      </c>
      <c r="E63" s="146">
        <v>175800</v>
      </c>
    </row>
    <row r="64" spans="1:5" ht="38.25">
      <c r="A64" s="47" t="s">
        <v>396</v>
      </c>
      <c r="B64" s="50" t="s">
        <v>466</v>
      </c>
      <c r="C64" s="116">
        <f>C65</f>
        <v>358000</v>
      </c>
      <c r="D64" s="116">
        <f>D65</f>
        <v>345200</v>
      </c>
      <c r="E64" s="116">
        <f>E65</f>
        <v>353800</v>
      </c>
    </row>
    <row r="65" spans="1:5" ht="24.75" customHeight="1">
      <c r="A65" s="47" t="s">
        <v>397</v>
      </c>
      <c r="B65" s="103" t="s">
        <v>441</v>
      </c>
      <c r="C65" s="146">
        <v>358000</v>
      </c>
      <c r="D65" s="146">
        <v>345200</v>
      </c>
      <c r="E65" s="146">
        <v>353800</v>
      </c>
    </row>
    <row r="66" spans="1:5" ht="25.5" hidden="1">
      <c r="A66" s="47" t="s">
        <v>242</v>
      </c>
      <c r="B66" s="48" t="s">
        <v>230</v>
      </c>
      <c r="C66" s="116">
        <f aca="true" t="shared" si="4" ref="C66:E67">C67</f>
        <v>0</v>
      </c>
      <c r="D66" s="116">
        <f t="shared" si="4"/>
        <v>0</v>
      </c>
      <c r="E66" s="116">
        <f t="shared" si="4"/>
        <v>0</v>
      </c>
    </row>
    <row r="67" spans="1:5" ht="12.75" hidden="1">
      <c r="A67" s="47" t="s">
        <v>240</v>
      </c>
      <c r="B67" s="48" t="s">
        <v>159</v>
      </c>
      <c r="C67" s="116">
        <f t="shared" si="4"/>
        <v>0</v>
      </c>
      <c r="D67" s="116">
        <f t="shared" si="4"/>
        <v>0</v>
      </c>
      <c r="E67" s="116">
        <f t="shared" si="4"/>
        <v>0</v>
      </c>
    </row>
    <row r="68" spans="1:5" ht="12.75" hidden="1">
      <c r="A68" s="47" t="s">
        <v>241</v>
      </c>
      <c r="B68" s="48" t="s">
        <v>368</v>
      </c>
      <c r="C68" s="116"/>
      <c r="D68" s="116"/>
      <c r="E68" s="116"/>
    </row>
    <row r="69" spans="1:5" ht="16.5" customHeight="1">
      <c r="A69" s="47" t="s">
        <v>448</v>
      </c>
      <c r="B69" s="48" t="s">
        <v>181</v>
      </c>
      <c r="C69" s="116">
        <f aca="true" t="shared" si="5" ref="C69:E70">C70</f>
        <v>80800</v>
      </c>
      <c r="D69" s="116">
        <f t="shared" si="5"/>
        <v>81300</v>
      </c>
      <c r="E69" s="116">
        <f t="shared" si="5"/>
        <v>84000</v>
      </c>
    </row>
    <row r="70" spans="1:5" ht="25.5">
      <c r="A70" s="47" t="s">
        <v>449</v>
      </c>
      <c r="B70" s="48" t="s">
        <v>179</v>
      </c>
      <c r="C70" s="116">
        <f t="shared" si="5"/>
        <v>80800</v>
      </c>
      <c r="D70" s="116">
        <f t="shared" si="5"/>
        <v>81300</v>
      </c>
      <c r="E70" s="116">
        <f t="shared" si="5"/>
        <v>84000</v>
      </c>
    </row>
    <row r="71" spans="1:5" ht="38.25">
      <c r="A71" s="47" t="s">
        <v>450</v>
      </c>
      <c r="B71" s="48" t="s">
        <v>369</v>
      </c>
      <c r="C71" s="146">
        <v>80800</v>
      </c>
      <c r="D71" s="146">
        <v>81300</v>
      </c>
      <c r="E71" s="146">
        <v>84000</v>
      </c>
    </row>
    <row r="72" spans="1:5" ht="12.75">
      <c r="A72" s="47" t="s">
        <v>451</v>
      </c>
      <c r="B72" s="48" t="s">
        <v>404</v>
      </c>
      <c r="C72" s="116">
        <f>C73+C75</f>
        <v>2921684.9299999997</v>
      </c>
      <c r="D72" s="116">
        <f>D73+D75</f>
        <v>36084.93</v>
      </c>
      <c r="E72" s="116">
        <f>E73+E75</f>
        <v>36084.93</v>
      </c>
    </row>
    <row r="73" spans="1:5" ht="51">
      <c r="A73" s="47" t="s">
        <v>452</v>
      </c>
      <c r="B73" s="48" t="s">
        <v>405</v>
      </c>
      <c r="C73" s="116">
        <f aca="true" t="shared" si="6" ref="C73:E75">C74</f>
        <v>930500</v>
      </c>
      <c r="D73" s="116">
        <f t="shared" si="6"/>
        <v>0</v>
      </c>
      <c r="E73" s="116">
        <f t="shared" si="6"/>
        <v>0</v>
      </c>
    </row>
    <row r="74" spans="1:5" ht="54" customHeight="1">
      <c r="A74" s="47" t="s">
        <v>453</v>
      </c>
      <c r="B74" s="48" t="s">
        <v>406</v>
      </c>
      <c r="C74" s="146">
        <v>930500</v>
      </c>
      <c r="D74" s="146">
        <v>0</v>
      </c>
      <c r="E74" s="146">
        <v>0</v>
      </c>
    </row>
    <row r="75" spans="1:5" ht="12.75">
      <c r="A75" s="47" t="s">
        <v>398</v>
      </c>
      <c r="B75" s="106" t="s">
        <v>400</v>
      </c>
      <c r="C75" s="116">
        <f t="shared" si="6"/>
        <v>1991184.93</v>
      </c>
      <c r="D75" s="116">
        <f t="shared" si="6"/>
        <v>36084.93</v>
      </c>
      <c r="E75" s="116">
        <f t="shared" si="6"/>
        <v>36084.93</v>
      </c>
    </row>
    <row r="76" spans="1:5" ht="25.5">
      <c r="A76" s="47" t="s">
        <v>399</v>
      </c>
      <c r="B76" s="107" t="s">
        <v>30</v>
      </c>
      <c r="C76" s="146">
        <v>1991184.93</v>
      </c>
      <c r="D76" s="146">
        <v>36084.93</v>
      </c>
      <c r="E76" s="146">
        <v>36084.93</v>
      </c>
    </row>
    <row r="77" spans="1:5" ht="12.75">
      <c r="A77" s="104"/>
      <c r="B77" s="105"/>
      <c r="C77" s="147"/>
      <c r="D77" s="147"/>
      <c r="E77" s="147"/>
    </row>
    <row r="79" spans="1:2" ht="12.75">
      <c r="A79" s="158" t="s">
        <v>482</v>
      </c>
      <c r="B79" s="159"/>
    </row>
    <row r="80" spans="1:5" ht="12.75">
      <c r="A80" s="158" t="s">
        <v>33</v>
      </c>
      <c r="B80" s="160"/>
      <c r="C80" s="164" t="s">
        <v>479</v>
      </c>
      <c r="D80" s="164"/>
      <c r="E80" s="164"/>
    </row>
  </sheetData>
  <sheetProtection/>
  <mergeCells count="10">
    <mergeCell ref="A8:B8"/>
    <mergeCell ref="A79:B79"/>
    <mergeCell ref="A80:B80"/>
    <mergeCell ref="B1:E1"/>
    <mergeCell ref="B2:E2"/>
    <mergeCell ref="B3:E3"/>
    <mergeCell ref="B4:E4"/>
    <mergeCell ref="A6:E6"/>
    <mergeCell ref="D8:E8"/>
    <mergeCell ref="C80:E80"/>
  </mergeCells>
  <printOptions/>
  <pageMargins left="1.1811023622047245" right="0.5905511811023623" top="0.7874015748031497" bottom="0.7874015748031497" header="0" footer="0"/>
  <pageSetup horizontalDpi="600" verticalDpi="600" orientation="portrait" paperSize="9" scale="78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21" sqref="A21:B21"/>
    </sheetView>
  </sheetViews>
  <sheetFormatPr defaultColWidth="9.140625" defaultRowHeight="12.75"/>
  <cols>
    <col min="1" max="1" width="11.140625" style="12" customWidth="1"/>
    <col min="2" max="2" width="22.421875" style="12" customWidth="1"/>
    <col min="3" max="3" width="63.28125" style="12" customWidth="1"/>
    <col min="4" max="16384" width="9.140625" style="12" customWidth="1"/>
  </cols>
  <sheetData>
    <row r="1" spans="1:3" ht="12.75">
      <c r="A1" s="161" t="s">
        <v>424</v>
      </c>
      <c r="B1" s="161"/>
      <c r="C1" s="161"/>
    </row>
    <row r="2" spans="1:3" ht="12.75">
      <c r="A2" s="161" t="s">
        <v>326</v>
      </c>
      <c r="B2" s="161"/>
      <c r="C2" s="161"/>
    </row>
    <row r="3" spans="1:3" ht="12.75">
      <c r="A3" s="161" t="s">
        <v>483</v>
      </c>
      <c r="B3" s="161"/>
      <c r="C3" s="161"/>
    </row>
    <row r="4" spans="1:3" ht="12.75">
      <c r="A4" s="161" t="s">
        <v>134</v>
      </c>
      <c r="B4" s="161"/>
      <c r="C4" s="161"/>
    </row>
    <row r="5" spans="1:3" ht="12.75">
      <c r="A5" s="13"/>
      <c r="B5" s="13"/>
      <c r="C5" s="13"/>
    </row>
    <row r="6" spans="1:3" ht="39.75" customHeight="1">
      <c r="A6" s="162" t="s">
        <v>485</v>
      </c>
      <c r="B6" s="162"/>
      <c r="C6" s="162"/>
    </row>
    <row r="7" ht="12.75">
      <c r="A7" s="14"/>
    </row>
    <row r="8" spans="1:3" ht="17.25" customHeight="1">
      <c r="A8" s="165" t="s">
        <v>327</v>
      </c>
      <c r="B8" s="165"/>
      <c r="C8" s="165" t="s">
        <v>328</v>
      </c>
    </row>
    <row r="9" spans="1:3" ht="26.25" customHeight="1">
      <c r="A9" s="165"/>
      <c r="B9" s="165"/>
      <c r="C9" s="165"/>
    </row>
    <row r="10" spans="1:3" ht="38.25">
      <c r="A10" s="55" t="s">
        <v>329</v>
      </c>
      <c r="B10" s="15" t="s">
        <v>330</v>
      </c>
      <c r="C10" s="165"/>
    </row>
    <row r="11" spans="1:3" ht="12.75" customHeight="1">
      <c r="A11" s="55">
        <v>1</v>
      </c>
      <c r="B11" s="15">
        <v>2</v>
      </c>
      <c r="C11" s="15">
        <v>3</v>
      </c>
    </row>
    <row r="12" spans="1:3" ht="12.75">
      <c r="A12" s="56">
        <v>182</v>
      </c>
      <c r="B12" s="166" t="s">
        <v>331</v>
      </c>
      <c r="C12" s="166"/>
    </row>
    <row r="13" spans="1:3" ht="12.75">
      <c r="A13" s="17">
        <v>182</v>
      </c>
      <c r="B13" s="16" t="s">
        <v>332</v>
      </c>
      <c r="C13" s="57" t="s">
        <v>333</v>
      </c>
    </row>
    <row r="14" spans="1:3" ht="12.75">
      <c r="A14" s="17">
        <v>182</v>
      </c>
      <c r="B14" s="16" t="s">
        <v>334</v>
      </c>
      <c r="C14" s="58" t="s">
        <v>335</v>
      </c>
    </row>
    <row r="15" spans="1:3" ht="28.5" customHeight="1">
      <c r="A15" s="17">
        <v>182</v>
      </c>
      <c r="B15" s="17" t="s">
        <v>336</v>
      </c>
      <c r="C15" s="33" t="s">
        <v>355</v>
      </c>
    </row>
    <row r="16" spans="1:3" ht="25.5">
      <c r="A16" s="17">
        <v>182</v>
      </c>
      <c r="B16" s="17" t="s">
        <v>356</v>
      </c>
      <c r="C16" s="33" t="s">
        <v>358</v>
      </c>
    </row>
    <row r="17" spans="1:3" ht="25.5">
      <c r="A17" s="17">
        <v>182</v>
      </c>
      <c r="B17" s="17" t="s">
        <v>357</v>
      </c>
      <c r="C17" s="33" t="s">
        <v>359</v>
      </c>
    </row>
    <row r="18" spans="1:3" ht="25.5">
      <c r="A18" s="17">
        <v>182</v>
      </c>
      <c r="B18" s="17" t="s">
        <v>337</v>
      </c>
      <c r="C18" s="58" t="s">
        <v>338</v>
      </c>
    </row>
    <row r="19" spans="1:3" ht="24.75" customHeight="1">
      <c r="A19" s="167" t="s">
        <v>476</v>
      </c>
      <c r="B19" s="167"/>
      <c r="C19" s="167"/>
    </row>
    <row r="20" spans="1:3" ht="12.75">
      <c r="A20" s="18"/>
      <c r="B20" s="18"/>
      <c r="C20" s="18"/>
    </row>
    <row r="21" spans="1:3" ht="12.75">
      <c r="A21" s="18"/>
      <c r="B21" s="18"/>
      <c r="C21" s="18"/>
    </row>
    <row r="22" spans="1:3" ht="12.75">
      <c r="A22" s="18"/>
      <c r="B22" s="18"/>
      <c r="C22" s="18"/>
    </row>
    <row r="23" spans="1:2" ht="12.75">
      <c r="A23" s="168"/>
      <c r="B23" s="168"/>
    </row>
    <row r="24" spans="1:3" ht="12.75">
      <c r="A24" s="154" t="s">
        <v>484</v>
      </c>
      <c r="B24" s="154"/>
      <c r="C24" s="154"/>
    </row>
    <row r="25" spans="1:3" ht="12.75">
      <c r="A25" s="23" t="s">
        <v>33</v>
      </c>
      <c r="C25" s="24" t="s">
        <v>479</v>
      </c>
    </row>
  </sheetData>
  <sheetProtection/>
  <mergeCells count="11">
    <mergeCell ref="A24:C24"/>
    <mergeCell ref="B12:C12"/>
    <mergeCell ref="A19:C19"/>
    <mergeCell ref="A23:B23"/>
    <mergeCell ref="C8:C10"/>
    <mergeCell ref="A1:C1"/>
    <mergeCell ref="A2:C2"/>
    <mergeCell ref="A3:C3"/>
    <mergeCell ref="A4:C4"/>
    <mergeCell ref="A6:C6"/>
    <mergeCell ref="A8:B9"/>
  </mergeCells>
  <printOptions/>
  <pageMargins left="1.1811023622047245" right="0.71" top="0.7874015748031497" bottom="0.7874015748031497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38" sqref="A38:C38"/>
    </sheetView>
  </sheetViews>
  <sheetFormatPr defaultColWidth="9.140625" defaultRowHeight="12.75"/>
  <cols>
    <col min="1" max="1" width="10.140625" style="20" customWidth="1"/>
    <col min="2" max="2" width="19.7109375" style="20" customWidth="1"/>
    <col min="3" max="3" width="67.8515625" style="20" customWidth="1"/>
    <col min="4" max="16384" width="9.140625" style="20" customWidth="1"/>
  </cols>
  <sheetData>
    <row r="1" spans="1:3" ht="12.75">
      <c r="A1" s="13"/>
      <c r="B1" s="161" t="s">
        <v>425</v>
      </c>
      <c r="C1" s="161"/>
    </row>
    <row r="2" spans="1:3" ht="12.75">
      <c r="A2" s="13"/>
      <c r="B2" s="161" t="s">
        <v>339</v>
      </c>
      <c r="C2" s="161"/>
    </row>
    <row r="3" spans="1:3" ht="12.75">
      <c r="A3" s="13"/>
      <c r="B3" s="161" t="s">
        <v>481</v>
      </c>
      <c r="C3" s="161"/>
    </row>
    <row r="4" spans="1:3" ht="12.75">
      <c r="A4" s="13"/>
      <c r="B4" s="161" t="s">
        <v>135</v>
      </c>
      <c r="C4" s="161"/>
    </row>
    <row r="5" spans="1:3" ht="45" customHeight="1">
      <c r="A5" s="162" t="s">
        <v>487</v>
      </c>
      <c r="B5" s="162"/>
      <c r="C5" s="162"/>
    </row>
    <row r="6" spans="1:3" ht="12.75" customHeight="1">
      <c r="A6" s="61"/>
      <c r="B6" s="61"/>
      <c r="C6" s="61"/>
    </row>
    <row r="7" spans="1:3" ht="44.25" customHeight="1">
      <c r="A7" s="169" t="s">
        <v>340</v>
      </c>
      <c r="B7" s="169"/>
      <c r="C7" s="165" t="s">
        <v>328</v>
      </c>
    </row>
    <row r="8" spans="1:3" ht="51">
      <c r="A8" s="15" t="s">
        <v>329</v>
      </c>
      <c r="B8" s="15" t="s">
        <v>330</v>
      </c>
      <c r="C8" s="165"/>
    </row>
    <row r="9" spans="1:3" ht="12.75">
      <c r="A9" s="21">
        <v>1</v>
      </c>
      <c r="B9" s="21">
        <v>2</v>
      </c>
      <c r="C9" s="21">
        <v>3</v>
      </c>
    </row>
    <row r="10" spans="1:3" ht="32.25" customHeight="1">
      <c r="A10" s="59">
        <v>914</v>
      </c>
      <c r="B10" s="166" t="s">
        <v>486</v>
      </c>
      <c r="C10" s="166"/>
    </row>
    <row r="11" spans="1:3" s="77" customFormat="1" ht="66.75" customHeight="1">
      <c r="A11" s="17">
        <v>914</v>
      </c>
      <c r="B11" s="17" t="s">
        <v>121</v>
      </c>
      <c r="C11" s="95" t="s">
        <v>122</v>
      </c>
    </row>
    <row r="12" spans="1:3" s="77" customFormat="1" ht="53.25" customHeight="1">
      <c r="A12" s="17">
        <v>914</v>
      </c>
      <c r="B12" s="17" t="s">
        <v>120</v>
      </c>
      <c r="C12" s="95" t="s">
        <v>124</v>
      </c>
    </row>
    <row r="13" spans="1:3" s="77" customFormat="1" ht="55.5" customHeight="1">
      <c r="A13" s="17">
        <v>914</v>
      </c>
      <c r="B13" s="17" t="s">
        <v>341</v>
      </c>
      <c r="C13" s="95" t="s">
        <v>361</v>
      </c>
    </row>
    <row r="14" spans="1:3" s="77" customFormat="1" ht="38.25" customHeight="1">
      <c r="A14" s="17">
        <v>914</v>
      </c>
      <c r="B14" s="17" t="s">
        <v>342</v>
      </c>
      <c r="C14" s="95" t="s">
        <v>362</v>
      </c>
    </row>
    <row r="15" spans="1:3" s="77" customFormat="1" ht="51">
      <c r="A15" s="17">
        <v>914</v>
      </c>
      <c r="B15" s="17" t="s">
        <v>343</v>
      </c>
      <c r="C15" s="96" t="s">
        <v>35</v>
      </c>
    </row>
    <row r="16" spans="1:3" s="77" customFormat="1" ht="63.75">
      <c r="A16" s="17">
        <v>914</v>
      </c>
      <c r="B16" s="17" t="s">
        <v>345</v>
      </c>
      <c r="C16" s="95" t="s">
        <v>363</v>
      </c>
    </row>
    <row r="17" spans="1:3" s="77" customFormat="1" ht="54" customHeight="1">
      <c r="A17" s="17">
        <v>914</v>
      </c>
      <c r="B17" s="17" t="s">
        <v>344</v>
      </c>
      <c r="C17" s="95" t="s">
        <v>363</v>
      </c>
    </row>
    <row r="18" spans="1:3" s="77" customFormat="1" ht="63.75">
      <c r="A18" s="17">
        <v>914</v>
      </c>
      <c r="B18" s="17" t="s">
        <v>346</v>
      </c>
      <c r="C18" s="95" t="s">
        <v>364</v>
      </c>
    </row>
    <row r="19" spans="1:3" s="77" customFormat="1" ht="38.25">
      <c r="A19" s="17">
        <v>914</v>
      </c>
      <c r="B19" s="17" t="s">
        <v>347</v>
      </c>
      <c r="C19" s="95" t="s">
        <v>365</v>
      </c>
    </row>
    <row r="20" spans="1:3" s="77" customFormat="1" ht="51">
      <c r="A20" s="97">
        <v>914</v>
      </c>
      <c r="B20" s="98" t="s">
        <v>435</v>
      </c>
      <c r="C20" s="99" t="s">
        <v>436</v>
      </c>
    </row>
    <row r="21" spans="1:3" s="77" customFormat="1" ht="51">
      <c r="A21" s="97">
        <v>914</v>
      </c>
      <c r="B21" s="100" t="s">
        <v>437</v>
      </c>
      <c r="C21" s="101" t="s">
        <v>438</v>
      </c>
    </row>
    <row r="22" spans="1:3" s="77" customFormat="1" ht="12.75">
      <c r="A22" s="17">
        <v>914</v>
      </c>
      <c r="B22" s="17" t="s">
        <v>348</v>
      </c>
      <c r="C22" s="96" t="s">
        <v>366</v>
      </c>
    </row>
    <row r="23" spans="1:3" s="77" customFormat="1" ht="12.75">
      <c r="A23" s="17">
        <v>914</v>
      </c>
      <c r="B23" s="17" t="s">
        <v>360</v>
      </c>
      <c r="C23" s="102" t="s">
        <v>367</v>
      </c>
    </row>
    <row r="24" spans="1:3" s="77" customFormat="1" ht="25.5">
      <c r="A24" s="17">
        <v>914</v>
      </c>
      <c r="B24" s="17" t="s">
        <v>160</v>
      </c>
      <c r="C24" s="103" t="s">
        <v>439</v>
      </c>
    </row>
    <row r="25" spans="1:3" s="77" customFormat="1" ht="25.5">
      <c r="A25" s="97">
        <v>914</v>
      </c>
      <c r="B25" s="97" t="s">
        <v>440</v>
      </c>
      <c r="C25" s="103" t="s">
        <v>441</v>
      </c>
    </row>
    <row r="26" spans="1:3" s="77" customFormat="1" ht="51.75" customHeight="1">
      <c r="A26" s="17">
        <v>914</v>
      </c>
      <c r="B26" s="17" t="s">
        <v>161</v>
      </c>
      <c r="C26" s="95" t="s">
        <v>455</v>
      </c>
    </row>
    <row r="27" spans="1:3" s="77" customFormat="1" ht="12.75">
      <c r="A27" s="17">
        <v>914</v>
      </c>
      <c r="B27" s="53" t="s">
        <v>162</v>
      </c>
      <c r="C27" s="95" t="s">
        <v>368</v>
      </c>
    </row>
    <row r="28" spans="1:3" s="77" customFormat="1" ht="25.5">
      <c r="A28" s="17">
        <v>914</v>
      </c>
      <c r="B28" s="17" t="s">
        <v>163</v>
      </c>
      <c r="C28" s="95" t="s">
        <v>369</v>
      </c>
    </row>
    <row r="29" spans="1:3" s="77" customFormat="1" ht="51">
      <c r="A29" s="17">
        <v>914</v>
      </c>
      <c r="B29" s="17" t="s">
        <v>442</v>
      </c>
      <c r="C29" s="95" t="s">
        <v>443</v>
      </c>
    </row>
    <row r="30" spans="1:3" s="77" customFormat="1" ht="38.25">
      <c r="A30" s="17">
        <v>914</v>
      </c>
      <c r="B30" s="17" t="s">
        <v>164</v>
      </c>
      <c r="C30" s="95" t="s">
        <v>370</v>
      </c>
    </row>
    <row r="31" spans="1:3" s="77" customFormat="1" ht="16.5" customHeight="1">
      <c r="A31" s="15">
        <v>914</v>
      </c>
      <c r="B31" s="15" t="s">
        <v>165</v>
      </c>
      <c r="C31" s="95" t="s">
        <v>30</v>
      </c>
    </row>
    <row r="32" spans="1:3" s="77" customFormat="1" ht="12.75">
      <c r="A32" s="60">
        <v>914</v>
      </c>
      <c r="B32" s="22" t="s">
        <v>166</v>
      </c>
      <c r="C32" s="95" t="s">
        <v>31</v>
      </c>
    </row>
    <row r="33" spans="1:3" s="77" customFormat="1" ht="66" customHeight="1">
      <c r="A33" s="60">
        <v>914</v>
      </c>
      <c r="B33" s="22" t="s">
        <v>167</v>
      </c>
      <c r="C33" s="95" t="s">
        <v>32</v>
      </c>
    </row>
    <row r="34" spans="1:3" s="77" customFormat="1" ht="26.25" customHeight="1">
      <c r="A34" s="60">
        <v>914</v>
      </c>
      <c r="B34" s="22" t="s">
        <v>168</v>
      </c>
      <c r="C34" s="95" t="s">
        <v>454</v>
      </c>
    </row>
    <row r="35" spans="1:3" ht="31.5" customHeight="1">
      <c r="A35" s="18"/>
      <c r="B35" s="18"/>
      <c r="C35" s="18"/>
    </row>
    <row r="36" spans="1:3" ht="31.5" customHeight="1">
      <c r="A36" s="18"/>
      <c r="B36" s="18"/>
      <c r="C36" s="18"/>
    </row>
    <row r="37" spans="1:3" ht="12.75">
      <c r="A37" s="25" t="s">
        <v>482</v>
      </c>
      <c r="B37" s="25"/>
      <c r="C37" s="12"/>
    </row>
    <row r="38" spans="1:3" ht="12.75">
      <c r="A38" s="154" t="s">
        <v>488</v>
      </c>
      <c r="B38" s="154"/>
      <c r="C38" s="154"/>
    </row>
    <row r="39" ht="12.75">
      <c r="C39" s="24"/>
    </row>
  </sheetData>
  <sheetProtection/>
  <mergeCells count="9">
    <mergeCell ref="B1:C1"/>
    <mergeCell ref="B2:C2"/>
    <mergeCell ref="B3:C3"/>
    <mergeCell ref="B4:C4"/>
    <mergeCell ref="A5:C5"/>
    <mergeCell ref="A38:C38"/>
    <mergeCell ref="A7:B7"/>
    <mergeCell ref="C7:C8"/>
    <mergeCell ref="B10:C10"/>
  </mergeCells>
  <printOptions/>
  <pageMargins left="1.1811023622047245" right="0.5905511811023623" top="0.7874015748031497" bottom="0.7874015748031497" header="0" footer="0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5" sqref="A15:C15"/>
    </sheetView>
  </sheetViews>
  <sheetFormatPr defaultColWidth="9.140625" defaultRowHeight="12.75"/>
  <cols>
    <col min="1" max="1" width="6.7109375" style="20" customWidth="1"/>
    <col min="2" max="2" width="21.140625" style="20" customWidth="1"/>
    <col min="3" max="3" width="71.140625" style="20" customWidth="1"/>
    <col min="4" max="16384" width="9.140625" style="20" customWidth="1"/>
  </cols>
  <sheetData>
    <row r="1" spans="1:4" ht="12.75">
      <c r="A1" s="13"/>
      <c r="B1" s="13"/>
      <c r="C1" s="11" t="s">
        <v>123</v>
      </c>
      <c r="D1" s="25"/>
    </row>
    <row r="2" spans="1:4" ht="12.75">
      <c r="A2" s="13"/>
      <c r="B2" s="13"/>
      <c r="C2" s="11" t="s">
        <v>349</v>
      </c>
      <c r="D2" s="25"/>
    </row>
    <row r="3" spans="1:4" ht="12.75">
      <c r="A3" s="13"/>
      <c r="B3" s="13"/>
      <c r="C3" s="11" t="s">
        <v>481</v>
      </c>
      <c r="D3" s="25"/>
    </row>
    <row r="4" spans="1:4" ht="12.75">
      <c r="A4" s="13"/>
      <c r="B4" s="13"/>
      <c r="C4" s="11" t="s">
        <v>133</v>
      </c>
      <c r="D4" s="25"/>
    </row>
    <row r="5" spans="1:3" ht="12.75">
      <c r="A5" s="24"/>
      <c r="B5" s="12"/>
      <c r="C5" s="12"/>
    </row>
    <row r="6" spans="1:3" ht="39.75" customHeight="1">
      <c r="A6" s="162" t="s">
        <v>444</v>
      </c>
      <c r="B6" s="162"/>
      <c r="C6" s="162"/>
    </row>
    <row r="7" spans="1:3" ht="16.5" customHeight="1">
      <c r="A7" s="23"/>
      <c r="B7" s="157"/>
      <c r="C7" s="157"/>
    </row>
    <row r="8" spans="1:3" ht="51">
      <c r="A8" s="47" t="s">
        <v>350</v>
      </c>
      <c r="B8" s="15" t="s">
        <v>351</v>
      </c>
      <c r="C8" s="15" t="s">
        <v>352</v>
      </c>
    </row>
    <row r="9" spans="1:3" ht="12.75">
      <c r="A9" s="47">
        <v>1</v>
      </c>
      <c r="B9" s="15">
        <v>2</v>
      </c>
      <c r="C9" s="15">
        <v>3</v>
      </c>
    </row>
    <row r="10" spans="1:3" ht="33.75" customHeight="1">
      <c r="A10" s="15">
        <v>914</v>
      </c>
      <c r="B10" s="166" t="s">
        <v>489</v>
      </c>
      <c r="C10" s="166"/>
    </row>
    <row r="11" spans="1:3" ht="27" customHeight="1">
      <c r="A11" s="15">
        <v>914</v>
      </c>
      <c r="B11" s="15" t="s">
        <v>353</v>
      </c>
      <c r="C11" s="64" t="s">
        <v>36</v>
      </c>
    </row>
    <row r="12" spans="1:3" ht="26.25" customHeight="1">
      <c r="A12" s="15">
        <v>914</v>
      </c>
      <c r="B12" s="15" t="s">
        <v>354</v>
      </c>
      <c r="C12" s="64" t="s">
        <v>119</v>
      </c>
    </row>
    <row r="13" spans="1:3" ht="15.75" customHeight="1">
      <c r="A13" s="168"/>
      <c r="B13" s="168"/>
      <c r="C13" s="168"/>
    </row>
    <row r="14" spans="1:3" ht="15.75" customHeight="1">
      <c r="A14" s="32"/>
      <c r="B14" s="32"/>
      <c r="C14" s="32"/>
    </row>
    <row r="15" spans="1:3" ht="15.75" customHeight="1">
      <c r="A15" s="32"/>
      <c r="B15" s="32"/>
      <c r="C15" s="32"/>
    </row>
    <row r="16" spans="1:3" ht="15.75" customHeight="1">
      <c r="A16" s="168"/>
      <c r="B16" s="168"/>
      <c r="C16" s="168"/>
    </row>
    <row r="17" spans="1:3" ht="12.75">
      <c r="A17" s="23" t="s">
        <v>482</v>
      </c>
      <c r="B17" s="23"/>
      <c r="C17" s="23"/>
    </row>
    <row r="18" spans="1:3" ht="15.75" customHeight="1">
      <c r="A18" s="168" t="s">
        <v>0</v>
      </c>
      <c r="B18" s="168"/>
      <c r="C18" s="168"/>
    </row>
    <row r="19" spans="1:3" ht="12.75">
      <c r="A19" s="12"/>
      <c r="B19" s="12"/>
      <c r="C19" s="12"/>
    </row>
    <row r="20" spans="1:3" ht="12.75">
      <c r="A20" s="12"/>
      <c r="B20" s="12"/>
      <c r="C20" s="12"/>
    </row>
    <row r="21" spans="1:3" ht="12.75">
      <c r="A21" s="12"/>
      <c r="B21" s="12"/>
      <c r="C21" s="12"/>
    </row>
    <row r="22" spans="1:3" ht="12.75">
      <c r="A22" s="12"/>
      <c r="B22" s="12"/>
      <c r="C22" s="12"/>
    </row>
  </sheetData>
  <sheetProtection/>
  <mergeCells count="6">
    <mergeCell ref="A6:C6"/>
    <mergeCell ref="A16:C16"/>
    <mergeCell ref="A18:C18"/>
    <mergeCell ref="B7:C7"/>
    <mergeCell ref="B10:C10"/>
    <mergeCell ref="A13:C13"/>
  </mergeCells>
  <printOptions/>
  <pageMargins left="1.1811023622047245" right="0.5905511811023623" top="0.7874015748031497" bottom="0.7874015748031497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V93"/>
  <sheetViews>
    <sheetView view="pageBreakPreview" zoomScaleSheetLayoutView="100" zoomScalePageLayoutView="0" workbookViewId="0" topLeftCell="A1">
      <selection activeCell="O76" sqref="O76"/>
    </sheetView>
  </sheetViews>
  <sheetFormatPr defaultColWidth="9.140625" defaultRowHeight="12.75"/>
  <cols>
    <col min="1" max="1" width="41.8515625" style="1" customWidth="1"/>
    <col min="2" max="2" width="6.57421875" style="108" customWidth="1"/>
    <col min="3" max="3" width="4.421875" style="2" customWidth="1"/>
    <col min="4" max="4" width="4.421875" style="3" customWidth="1"/>
    <col min="5" max="5" width="13.57421875" style="2" customWidth="1"/>
    <col min="6" max="6" width="4.140625" style="3" customWidth="1"/>
    <col min="7" max="9" width="10.7109375" style="119" customWidth="1"/>
    <col min="10" max="16384" width="9.140625" style="2" customWidth="1"/>
  </cols>
  <sheetData>
    <row r="1" spans="3:9" ht="12.75">
      <c r="C1" s="170" t="s">
        <v>426</v>
      </c>
      <c r="D1" s="170"/>
      <c r="E1" s="170"/>
      <c r="F1" s="170"/>
      <c r="G1" s="170"/>
      <c r="H1" s="170"/>
      <c r="I1" s="170"/>
    </row>
    <row r="2" spans="3:12" ht="12.75">
      <c r="C2" s="170" t="s">
        <v>263</v>
      </c>
      <c r="D2" s="170"/>
      <c r="E2" s="170"/>
      <c r="F2" s="170"/>
      <c r="G2" s="170"/>
      <c r="H2" s="170"/>
      <c r="I2" s="170"/>
      <c r="J2" s="41"/>
      <c r="K2" s="41"/>
      <c r="L2" s="41"/>
    </row>
    <row r="3" spans="3:12" ht="12.75">
      <c r="C3" s="170" t="s">
        <v>477</v>
      </c>
      <c r="D3" s="170"/>
      <c r="E3" s="170"/>
      <c r="F3" s="170"/>
      <c r="G3" s="170"/>
      <c r="H3" s="170"/>
      <c r="I3" s="170"/>
      <c r="J3" s="41"/>
      <c r="K3" s="41"/>
      <c r="L3" s="41"/>
    </row>
    <row r="4" spans="3:12" ht="12.75">
      <c r="C4" s="170" t="s">
        <v>136</v>
      </c>
      <c r="D4" s="170"/>
      <c r="E4" s="170"/>
      <c r="F4" s="170"/>
      <c r="G4" s="170"/>
      <c r="H4" s="170"/>
      <c r="I4" s="170"/>
      <c r="J4" s="41"/>
      <c r="K4" s="41"/>
      <c r="L4" s="41"/>
    </row>
    <row r="6" spans="1:9" ht="31.5" customHeight="1">
      <c r="A6" s="162" t="s">
        <v>276</v>
      </c>
      <c r="B6" s="162"/>
      <c r="C6" s="162"/>
      <c r="D6" s="162"/>
      <c r="E6" s="162"/>
      <c r="F6" s="162"/>
      <c r="G6" s="162"/>
      <c r="H6" s="162"/>
      <c r="I6" s="162"/>
    </row>
    <row r="7" spans="4:16" ht="18.75">
      <c r="D7" s="2"/>
      <c r="F7" s="2"/>
      <c r="I7" s="120" t="s">
        <v>204</v>
      </c>
      <c r="K7" s="171"/>
      <c r="L7" s="171"/>
      <c r="M7" s="171"/>
      <c r="N7" s="171"/>
      <c r="O7" s="171"/>
      <c r="P7" s="171"/>
    </row>
    <row r="8" spans="1:16" ht="12.75" customHeight="1">
      <c r="A8" s="173" t="s">
        <v>290</v>
      </c>
      <c r="B8" s="175" t="s">
        <v>174</v>
      </c>
      <c r="C8" s="173" t="s">
        <v>291</v>
      </c>
      <c r="D8" s="174" t="s">
        <v>256</v>
      </c>
      <c r="E8" s="173" t="s">
        <v>257</v>
      </c>
      <c r="F8" s="174" t="s">
        <v>258</v>
      </c>
      <c r="G8" s="172" t="s">
        <v>403</v>
      </c>
      <c r="H8" s="172" t="s">
        <v>427</v>
      </c>
      <c r="I8" s="172" t="s">
        <v>432</v>
      </c>
      <c r="K8" s="171"/>
      <c r="L8" s="171"/>
      <c r="M8" s="171"/>
      <c r="N8" s="171"/>
      <c r="O8" s="171"/>
      <c r="P8" s="171"/>
    </row>
    <row r="9" spans="1:16" ht="42.75" customHeight="1">
      <c r="A9" s="173"/>
      <c r="B9" s="176"/>
      <c r="C9" s="173"/>
      <c r="D9" s="174"/>
      <c r="E9" s="173"/>
      <c r="F9" s="174"/>
      <c r="G9" s="172"/>
      <c r="H9" s="172"/>
      <c r="I9" s="172"/>
      <c r="K9" s="171"/>
      <c r="L9" s="171"/>
      <c r="M9" s="171"/>
      <c r="N9" s="171"/>
      <c r="O9" s="171"/>
      <c r="P9" s="171"/>
    </row>
    <row r="10" spans="1:48" ht="18.75">
      <c r="A10" s="65" t="s">
        <v>292</v>
      </c>
      <c r="B10" s="80"/>
      <c r="C10" s="29"/>
      <c r="D10" s="29"/>
      <c r="E10" s="29" t="s">
        <v>293</v>
      </c>
      <c r="F10" s="29"/>
      <c r="G10" s="121">
        <f>G11</f>
        <v>4553084.93</v>
      </c>
      <c r="H10" s="121">
        <f>H11</f>
        <v>1587184.93</v>
      </c>
      <c r="I10" s="121">
        <f>I11</f>
        <v>1567384.93</v>
      </c>
      <c r="J10" s="4"/>
      <c r="K10" s="171"/>
      <c r="L10" s="171"/>
      <c r="M10" s="171"/>
      <c r="N10" s="171"/>
      <c r="O10" s="171"/>
      <c r="P10" s="171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10" ht="51.75" customHeight="1">
      <c r="A11" s="65" t="s">
        <v>10</v>
      </c>
      <c r="B11" s="80">
        <v>914</v>
      </c>
      <c r="C11" s="6"/>
      <c r="D11" s="6"/>
      <c r="E11" s="6"/>
      <c r="F11" s="6"/>
      <c r="G11" s="121">
        <f>G12+G31+G38+G44+G57+G73+G80</f>
        <v>4553084.93</v>
      </c>
      <c r="H11" s="121">
        <f>H12+H31+H38+H44+H57+H73+H80</f>
        <v>1587184.93</v>
      </c>
      <c r="I11" s="121">
        <f>I12+I31+I38+I44+I57+I73+I80</f>
        <v>1567384.93</v>
      </c>
      <c r="J11" s="5"/>
    </row>
    <row r="12" spans="1:9" ht="12.75">
      <c r="A12" s="66" t="s">
        <v>294</v>
      </c>
      <c r="B12" s="80">
        <v>914</v>
      </c>
      <c r="C12" s="29" t="s">
        <v>244</v>
      </c>
      <c r="D12" s="29"/>
      <c r="E12" s="29"/>
      <c r="F12" s="29"/>
      <c r="G12" s="121">
        <f>G13+G19+G26</f>
        <v>2235000</v>
      </c>
      <c r="H12" s="121">
        <f>H13+H19</f>
        <v>1066100</v>
      </c>
      <c r="I12" s="121">
        <f>I13+I19</f>
        <v>1043600</v>
      </c>
    </row>
    <row r="13" spans="1:9" ht="39" customHeight="1">
      <c r="A13" s="66" t="s">
        <v>408</v>
      </c>
      <c r="B13" s="80">
        <v>914</v>
      </c>
      <c r="C13" s="29" t="s">
        <v>244</v>
      </c>
      <c r="D13" s="29" t="s">
        <v>245</v>
      </c>
      <c r="E13" s="29"/>
      <c r="F13" s="29"/>
      <c r="G13" s="121">
        <f aca="true" t="shared" si="0" ref="G13:I15">G14</f>
        <v>650000</v>
      </c>
      <c r="H13" s="121">
        <f t="shared" si="0"/>
        <v>400000</v>
      </c>
      <c r="I13" s="121">
        <f t="shared" si="0"/>
        <v>400000</v>
      </c>
    </row>
    <row r="14" spans="1:9" ht="51">
      <c r="A14" s="50" t="s">
        <v>1</v>
      </c>
      <c r="B14" s="49">
        <v>914</v>
      </c>
      <c r="C14" s="6" t="s">
        <v>244</v>
      </c>
      <c r="D14" s="6" t="s">
        <v>245</v>
      </c>
      <c r="E14" s="7" t="s">
        <v>39</v>
      </c>
      <c r="F14" s="6"/>
      <c r="G14" s="117">
        <f t="shared" si="0"/>
        <v>650000</v>
      </c>
      <c r="H14" s="117">
        <f t="shared" si="0"/>
        <v>400000</v>
      </c>
      <c r="I14" s="117">
        <f t="shared" si="0"/>
        <v>400000</v>
      </c>
    </row>
    <row r="15" spans="1:9" ht="48.75" customHeight="1">
      <c r="A15" s="50" t="s">
        <v>2</v>
      </c>
      <c r="B15" s="49">
        <v>914</v>
      </c>
      <c r="C15" s="6" t="s">
        <v>244</v>
      </c>
      <c r="D15" s="6" t="s">
        <v>245</v>
      </c>
      <c r="E15" s="7" t="s">
        <v>40</v>
      </c>
      <c r="F15" s="6"/>
      <c r="G15" s="117">
        <f t="shared" si="0"/>
        <v>650000</v>
      </c>
      <c r="H15" s="117">
        <f t="shared" si="0"/>
        <v>400000</v>
      </c>
      <c r="I15" s="117">
        <f t="shared" si="0"/>
        <v>400000</v>
      </c>
    </row>
    <row r="16" spans="1:9" ht="38.25">
      <c r="A16" s="33" t="s">
        <v>3</v>
      </c>
      <c r="B16" s="47">
        <v>914</v>
      </c>
      <c r="C16" s="6" t="s">
        <v>244</v>
      </c>
      <c r="D16" s="6" t="s">
        <v>245</v>
      </c>
      <c r="E16" s="7" t="s">
        <v>41</v>
      </c>
      <c r="F16" s="6"/>
      <c r="G16" s="117">
        <f>SUM(G17:G18)</f>
        <v>650000</v>
      </c>
      <c r="H16" s="117">
        <f>SUM(H17:H18)</f>
        <v>400000</v>
      </c>
      <c r="I16" s="117">
        <f>SUM(I17:I18)</f>
        <v>400000</v>
      </c>
    </row>
    <row r="17" spans="1:9" ht="89.25">
      <c r="A17" s="58" t="s">
        <v>11</v>
      </c>
      <c r="B17" s="49">
        <v>914</v>
      </c>
      <c r="C17" s="6" t="s">
        <v>244</v>
      </c>
      <c r="D17" s="6" t="s">
        <v>245</v>
      </c>
      <c r="E17" s="6" t="s">
        <v>274</v>
      </c>
      <c r="F17" s="6" t="s">
        <v>251</v>
      </c>
      <c r="G17" s="146">
        <v>650000</v>
      </c>
      <c r="H17" s="146">
        <v>400000</v>
      </c>
      <c r="I17" s="146">
        <v>400000</v>
      </c>
    </row>
    <row r="18" spans="1:9" ht="51" customHeight="1" hidden="1">
      <c r="A18" s="58" t="s">
        <v>296</v>
      </c>
      <c r="B18" s="49"/>
      <c r="C18" s="6" t="s">
        <v>244</v>
      </c>
      <c r="D18" s="6" t="s">
        <v>245</v>
      </c>
      <c r="E18" s="6" t="s">
        <v>274</v>
      </c>
      <c r="F18" s="6" t="s">
        <v>252</v>
      </c>
      <c r="G18" s="117"/>
      <c r="H18" s="117"/>
      <c r="I18" s="117"/>
    </row>
    <row r="19" spans="1:9" s="8" customFormat="1" ht="53.25" customHeight="1">
      <c r="A19" s="66" t="s">
        <v>37</v>
      </c>
      <c r="B19" s="80">
        <v>914</v>
      </c>
      <c r="C19" s="29" t="s">
        <v>244</v>
      </c>
      <c r="D19" s="29" t="s">
        <v>247</v>
      </c>
      <c r="E19" s="29"/>
      <c r="F19" s="29"/>
      <c r="G19" s="121">
        <f>G22</f>
        <v>1525000</v>
      </c>
      <c r="H19" s="121">
        <f>H22</f>
        <v>666100</v>
      </c>
      <c r="I19" s="121">
        <f>I22</f>
        <v>643600</v>
      </c>
    </row>
    <row r="20" spans="1:9" ht="51" customHeight="1">
      <c r="A20" s="50" t="s">
        <v>1</v>
      </c>
      <c r="B20" s="49">
        <v>914</v>
      </c>
      <c r="C20" s="6" t="s">
        <v>244</v>
      </c>
      <c r="D20" s="6" t="s">
        <v>247</v>
      </c>
      <c r="E20" s="7" t="s">
        <v>39</v>
      </c>
      <c r="F20" s="6"/>
      <c r="G20" s="117">
        <f>G22</f>
        <v>1525000</v>
      </c>
      <c r="H20" s="117">
        <f>H22</f>
        <v>666100</v>
      </c>
      <c r="I20" s="117">
        <f>I22</f>
        <v>643600</v>
      </c>
    </row>
    <row r="21" spans="1:9" ht="51" customHeight="1">
      <c r="A21" s="50" t="s">
        <v>2</v>
      </c>
      <c r="B21" s="49">
        <v>914</v>
      </c>
      <c r="C21" s="6" t="s">
        <v>244</v>
      </c>
      <c r="D21" s="6" t="s">
        <v>247</v>
      </c>
      <c r="E21" s="7" t="s">
        <v>40</v>
      </c>
      <c r="F21" s="6"/>
      <c r="G21" s="117">
        <f>G22</f>
        <v>1525000</v>
      </c>
      <c r="H21" s="117">
        <f>H22</f>
        <v>666100</v>
      </c>
      <c r="I21" s="117">
        <f>I22</f>
        <v>643600</v>
      </c>
    </row>
    <row r="22" spans="1:9" ht="36" customHeight="1">
      <c r="A22" s="67" t="s">
        <v>4</v>
      </c>
      <c r="B22" s="53">
        <v>914</v>
      </c>
      <c r="C22" s="6" t="s">
        <v>244</v>
      </c>
      <c r="D22" s="6" t="s">
        <v>247</v>
      </c>
      <c r="E22" s="7" t="s">
        <v>42</v>
      </c>
      <c r="F22" s="6"/>
      <c r="G22" s="117">
        <f>SUM(G23:G25)</f>
        <v>1525000</v>
      </c>
      <c r="H22" s="117">
        <f>SUM(H23:H25)</f>
        <v>666100</v>
      </c>
      <c r="I22" s="117">
        <f>SUM(I23:I25)</f>
        <v>643600</v>
      </c>
    </row>
    <row r="23" spans="1:9" ht="81" customHeight="1">
      <c r="A23" s="58" t="s">
        <v>392</v>
      </c>
      <c r="B23" s="49">
        <v>914</v>
      </c>
      <c r="C23" s="6" t="s">
        <v>244</v>
      </c>
      <c r="D23" s="6" t="s">
        <v>247</v>
      </c>
      <c r="E23" s="6" t="s">
        <v>280</v>
      </c>
      <c r="F23" s="6" t="s">
        <v>251</v>
      </c>
      <c r="G23" s="146">
        <v>989000</v>
      </c>
      <c r="H23" s="146">
        <v>666100</v>
      </c>
      <c r="I23" s="146">
        <v>643600</v>
      </c>
    </row>
    <row r="24" spans="1:9" ht="39.75" customHeight="1">
      <c r="A24" s="58" t="s">
        <v>375</v>
      </c>
      <c r="B24" s="49">
        <v>914</v>
      </c>
      <c r="C24" s="6" t="s">
        <v>244</v>
      </c>
      <c r="D24" s="6" t="s">
        <v>247</v>
      </c>
      <c r="E24" s="6" t="s">
        <v>280</v>
      </c>
      <c r="F24" s="6" t="s">
        <v>252</v>
      </c>
      <c r="G24" s="146">
        <v>520500</v>
      </c>
      <c r="H24" s="146">
        <v>0</v>
      </c>
      <c r="I24" s="146">
        <v>0</v>
      </c>
    </row>
    <row r="25" spans="1:9" ht="38.25">
      <c r="A25" s="58" t="s">
        <v>288</v>
      </c>
      <c r="B25" s="49">
        <v>914</v>
      </c>
      <c r="C25" s="6" t="s">
        <v>244</v>
      </c>
      <c r="D25" s="6" t="s">
        <v>247</v>
      </c>
      <c r="E25" s="6" t="s">
        <v>280</v>
      </c>
      <c r="F25" s="6" t="s">
        <v>254</v>
      </c>
      <c r="G25" s="146">
        <v>15500</v>
      </c>
      <c r="H25" s="146">
        <v>0</v>
      </c>
      <c r="I25" s="146">
        <v>0</v>
      </c>
    </row>
    <row r="26" spans="1:9" ht="16.5" customHeight="1">
      <c r="A26" s="130" t="s">
        <v>205</v>
      </c>
      <c r="B26" s="131">
        <v>914</v>
      </c>
      <c r="C26" s="132" t="s">
        <v>244</v>
      </c>
      <c r="D26" s="132" t="s">
        <v>206</v>
      </c>
      <c r="E26" s="132"/>
      <c r="F26" s="132"/>
      <c r="G26" s="149">
        <f aca="true" t="shared" si="1" ref="G26:I29">G27</f>
        <v>60000</v>
      </c>
      <c r="H26" s="149">
        <f t="shared" si="1"/>
        <v>0</v>
      </c>
      <c r="I26" s="149">
        <f t="shared" si="1"/>
        <v>0</v>
      </c>
    </row>
    <row r="27" spans="1:9" ht="51">
      <c r="A27" s="50" t="s">
        <v>1</v>
      </c>
      <c r="B27" s="134">
        <v>914</v>
      </c>
      <c r="C27" s="135" t="s">
        <v>244</v>
      </c>
      <c r="D27" s="135" t="s">
        <v>206</v>
      </c>
      <c r="E27" s="135" t="s">
        <v>56</v>
      </c>
      <c r="F27" s="135"/>
      <c r="G27" s="150">
        <f t="shared" si="1"/>
        <v>60000</v>
      </c>
      <c r="H27" s="150">
        <f t="shared" si="1"/>
        <v>0</v>
      </c>
      <c r="I27" s="150">
        <f t="shared" si="1"/>
        <v>0</v>
      </c>
    </row>
    <row r="28" spans="1:9" ht="51">
      <c r="A28" s="133" t="s">
        <v>2</v>
      </c>
      <c r="B28" s="134">
        <v>914</v>
      </c>
      <c r="C28" s="135" t="s">
        <v>244</v>
      </c>
      <c r="D28" s="135" t="s">
        <v>206</v>
      </c>
      <c r="E28" s="135" t="s">
        <v>81</v>
      </c>
      <c r="F28" s="135"/>
      <c r="G28" s="150">
        <f t="shared" si="1"/>
        <v>60000</v>
      </c>
      <c r="H28" s="150">
        <f t="shared" si="1"/>
        <v>0</v>
      </c>
      <c r="I28" s="150">
        <f t="shared" si="1"/>
        <v>0</v>
      </c>
    </row>
    <row r="29" spans="1:9" ht="38.25">
      <c r="A29" s="136" t="s">
        <v>27</v>
      </c>
      <c r="B29" s="134">
        <v>914</v>
      </c>
      <c r="C29" s="135" t="s">
        <v>244</v>
      </c>
      <c r="D29" s="135" t="s">
        <v>206</v>
      </c>
      <c r="E29" s="135" t="s">
        <v>323</v>
      </c>
      <c r="F29" s="135"/>
      <c r="G29" s="150">
        <f t="shared" si="1"/>
        <v>60000</v>
      </c>
      <c r="H29" s="150">
        <f t="shared" si="1"/>
        <v>0</v>
      </c>
      <c r="I29" s="150">
        <f t="shared" si="1"/>
        <v>0</v>
      </c>
    </row>
    <row r="30" spans="1:9" ht="38.25">
      <c r="A30" s="136" t="s">
        <v>208</v>
      </c>
      <c r="B30" s="134">
        <v>914</v>
      </c>
      <c r="C30" s="135" t="s">
        <v>244</v>
      </c>
      <c r="D30" s="135" t="s">
        <v>206</v>
      </c>
      <c r="E30" s="135" t="s">
        <v>207</v>
      </c>
      <c r="F30" s="135" t="s">
        <v>254</v>
      </c>
      <c r="G30" s="150">
        <v>60000</v>
      </c>
      <c r="H30" s="150">
        <v>0</v>
      </c>
      <c r="I30" s="150">
        <v>0</v>
      </c>
    </row>
    <row r="31" spans="1:9" ht="12.75">
      <c r="A31" s="66" t="s">
        <v>297</v>
      </c>
      <c r="B31" s="80">
        <v>914</v>
      </c>
      <c r="C31" s="29" t="s">
        <v>245</v>
      </c>
      <c r="D31" s="29"/>
      <c r="E31" s="29"/>
      <c r="F31" s="29"/>
      <c r="G31" s="121">
        <f aca="true" t="shared" si="2" ref="G31:I34">G32</f>
        <v>80800</v>
      </c>
      <c r="H31" s="121">
        <f t="shared" si="2"/>
        <v>81300</v>
      </c>
      <c r="I31" s="121">
        <f t="shared" si="2"/>
        <v>84000</v>
      </c>
    </row>
    <row r="32" spans="1:9" ht="12.75">
      <c r="A32" s="66" t="s">
        <v>298</v>
      </c>
      <c r="B32" s="80">
        <v>914</v>
      </c>
      <c r="C32" s="29" t="s">
        <v>245</v>
      </c>
      <c r="D32" s="29" t="s">
        <v>246</v>
      </c>
      <c r="E32" s="29"/>
      <c r="F32" s="29"/>
      <c r="G32" s="121">
        <f t="shared" si="2"/>
        <v>80800</v>
      </c>
      <c r="H32" s="121">
        <f t="shared" si="2"/>
        <v>81300</v>
      </c>
      <c r="I32" s="121">
        <f t="shared" si="2"/>
        <v>84000</v>
      </c>
    </row>
    <row r="33" spans="1:9" ht="51" customHeight="1">
      <c r="A33" s="50" t="s">
        <v>1</v>
      </c>
      <c r="B33" s="49">
        <v>914</v>
      </c>
      <c r="C33" s="6" t="s">
        <v>245</v>
      </c>
      <c r="D33" s="6" t="s">
        <v>246</v>
      </c>
      <c r="E33" s="7" t="s">
        <v>39</v>
      </c>
      <c r="F33" s="6"/>
      <c r="G33" s="117">
        <f t="shared" si="2"/>
        <v>80800</v>
      </c>
      <c r="H33" s="117">
        <f t="shared" si="2"/>
        <v>81300</v>
      </c>
      <c r="I33" s="117">
        <f t="shared" si="2"/>
        <v>84000</v>
      </c>
    </row>
    <row r="34" spans="1:9" ht="25.5" customHeight="1">
      <c r="A34" s="50" t="s">
        <v>410</v>
      </c>
      <c r="B34" s="49">
        <v>914</v>
      </c>
      <c r="C34" s="6" t="s">
        <v>245</v>
      </c>
      <c r="D34" s="6" t="s">
        <v>246</v>
      </c>
      <c r="E34" s="7" t="s">
        <v>43</v>
      </c>
      <c r="F34" s="6"/>
      <c r="G34" s="117">
        <f t="shared" si="2"/>
        <v>80800</v>
      </c>
      <c r="H34" s="117">
        <f t="shared" si="2"/>
        <v>81300</v>
      </c>
      <c r="I34" s="117">
        <f t="shared" si="2"/>
        <v>84000</v>
      </c>
    </row>
    <row r="35" spans="1:9" ht="37.5" customHeight="1">
      <c r="A35" s="33" t="s">
        <v>5</v>
      </c>
      <c r="B35" s="47">
        <v>914</v>
      </c>
      <c r="C35" s="6" t="s">
        <v>245</v>
      </c>
      <c r="D35" s="6" t="s">
        <v>246</v>
      </c>
      <c r="E35" s="7" t="s">
        <v>45</v>
      </c>
      <c r="F35" s="6"/>
      <c r="G35" s="117">
        <f>SUM(G36:G37)</f>
        <v>80800</v>
      </c>
      <c r="H35" s="117">
        <f>SUM(H36:H37)</f>
        <v>81300</v>
      </c>
      <c r="I35" s="117">
        <f>SUM(I36:I37)</f>
        <v>84000</v>
      </c>
    </row>
    <row r="36" spans="1:9" ht="89.25">
      <c r="A36" s="58" t="s">
        <v>393</v>
      </c>
      <c r="B36" s="49">
        <v>914</v>
      </c>
      <c r="C36" s="6" t="s">
        <v>245</v>
      </c>
      <c r="D36" s="6" t="s">
        <v>246</v>
      </c>
      <c r="E36" s="6" t="s">
        <v>272</v>
      </c>
      <c r="F36" s="6" t="s">
        <v>251</v>
      </c>
      <c r="G36" s="146">
        <v>75900</v>
      </c>
      <c r="H36" s="146">
        <v>76200</v>
      </c>
      <c r="I36" s="146">
        <v>78900</v>
      </c>
    </row>
    <row r="37" spans="1:9" ht="63.75">
      <c r="A37" s="58" t="s">
        <v>374</v>
      </c>
      <c r="B37" s="49">
        <v>914</v>
      </c>
      <c r="C37" s="6" t="s">
        <v>245</v>
      </c>
      <c r="D37" s="6" t="s">
        <v>246</v>
      </c>
      <c r="E37" s="6" t="s">
        <v>272</v>
      </c>
      <c r="F37" s="6" t="s">
        <v>252</v>
      </c>
      <c r="G37" s="146">
        <v>4900</v>
      </c>
      <c r="H37" s="146">
        <v>5100</v>
      </c>
      <c r="I37" s="146">
        <v>5100</v>
      </c>
    </row>
    <row r="38" spans="1:9" ht="25.5">
      <c r="A38" s="66" t="s">
        <v>299</v>
      </c>
      <c r="B38" s="80">
        <v>914</v>
      </c>
      <c r="C38" s="29" t="s">
        <v>246</v>
      </c>
      <c r="D38" s="29"/>
      <c r="E38" s="29"/>
      <c r="F38" s="29"/>
      <c r="G38" s="121">
        <f aca="true" t="shared" si="3" ref="G38:I41">G39</f>
        <v>1000</v>
      </c>
      <c r="H38" s="121">
        <f t="shared" si="3"/>
        <v>0</v>
      </c>
      <c r="I38" s="121">
        <f t="shared" si="3"/>
        <v>0</v>
      </c>
    </row>
    <row r="39" spans="1:9" ht="38.25">
      <c r="A39" s="66" t="s">
        <v>391</v>
      </c>
      <c r="B39" s="80">
        <v>914</v>
      </c>
      <c r="C39" s="29" t="s">
        <v>246</v>
      </c>
      <c r="D39" s="29" t="s">
        <v>260</v>
      </c>
      <c r="E39" s="29"/>
      <c r="F39" s="29"/>
      <c r="G39" s="121">
        <f t="shared" si="3"/>
        <v>1000</v>
      </c>
      <c r="H39" s="121">
        <f t="shared" si="3"/>
        <v>0</v>
      </c>
      <c r="I39" s="121">
        <f t="shared" si="3"/>
        <v>0</v>
      </c>
    </row>
    <row r="40" spans="1:9" ht="51" customHeight="1">
      <c r="A40" s="50" t="s">
        <v>1</v>
      </c>
      <c r="B40" s="49">
        <v>914</v>
      </c>
      <c r="C40" s="6" t="s">
        <v>246</v>
      </c>
      <c r="D40" s="6" t="s">
        <v>260</v>
      </c>
      <c r="E40" s="7" t="s">
        <v>39</v>
      </c>
      <c r="F40" s="6"/>
      <c r="G40" s="117">
        <f t="shared" si="3"/>
        <v>1000</v>
      </c>
      <c r="H40" s="117">
        <f t="shared" si="3"/>
        <v>0</v>
      </c>
      <c r="I40" s="117">
        <f t="shared" si="3"/>
        <v>0</v>
      </c>
    </row>
    <row r="41" spans="1:9" ht="65.25" customHeight="1">
      <c r="A41" s="50" t="s">
        <v>6</v>
      </c>
      <c r="B41" s="49">
        <v>914</v>
      </c>
      <c r="C41" s="6" t="s">
        <v>246</v>
      </c>
      <c r="D41" s="6" t="s">
        <v>260</v>
      </c>
      <c r="E41" s="7" t="s">
        <v>51</v>
      </c>
      <c r="F41" s="6"/>
      <c r="G41" s="117">
        <f t="shared" si="3"/>
        <v>1000</v>
      </c>
      <c r="H41" s="117">
        <f t="shared" si="3"/>
        <v>0</v>
      </c>
      <c r="I41" s="117">
        <f t="shared" si="3"/>
        <v>0</v>
      </c>
    </row>
    <row r="42" spans="1:9" ht="61.5" customHeight="1">
      <c r="A42" s="33" t="s">
        <v>7</v>
      </c>
      <c r="B42" s="47">
        <v>914</v>
      </c>
      <c r="C42" s="6" t="s">
        <v>246</v>
      </c>
      <c r="D42" s="6" t="s">
        <v>260</v>
      </c>
      <c r="E42" s="7" t="s">
        <v>50</v>
      </c>
      <c r="F42" s="6"/>
      <c r="G42" s="117">
        <f>SUM(G43:G43)</f>
        <v>1000</v>
      </c>
      <c r="H42" s="117">
        <f>SUM(H43:H43)</f>
        <v>0</v>
      </c>
      <c r="I42" s="117">
        <f>SUM(I43:I43)</f>
        <v>0</v>
      </c>
    </row>
    <row r="43" spans="1:9" ht="51" customHeight="1">
      <c r="A43" s="58" t="s">
        <v>373</v>
      </c>
      <c r="B43" s="49">
        <v>914</v>
      </c>
      <c r="C43" s="6" t="s">
        <v>246</v>
      </c>
      <c r="D43" s="6" t="s">
        <v>260</v>
      </c>
      <c r="E43" s="6" t="s">
        <v>300</v>
      </c>
      <c r="F43" s="6" t="s">
        <v>252</v>
      </c>
      <c r="G43" s="146">
        <v>1000</v>
      </c>
      <c r="H43" s="146">
        <v>0</v>
      </c>
      <c r="I43" s="146">
        <v>0</v>
      </c>
    </row>
    <row r="44" spans="1:9" ht="12.75">
      <c r="A44" s="66" t="s">
        <v>301</v>
      </c>
      <c r="B44" s="80">
        <v>914</v>
      </c>
      <c r="C44" s="29" t="s">
        <v>247</v>
      </c>
      <c r="D44" s="29"/>
      <c r="E44" s="29"/>
      <c r="F44" s="29"/>
      <c r="G44" s="121">
        <f>G45+G50</f>
        <v>930500</v>
      </c>
      <c r="H44" s="121">
        <f>H45+H50</f>
        <v>0</v>
      </c>
      <c r="I44" s="121">
        <f>I45+I50</f>
        <v>0</v>
      </c>
    </row>
    <row r="45" spans="1:9" ht="12.75">
      <c r="A45" s="66" t="s">
        <v>302</v>
      </c>
      <c r="B45" s="80">
        <v>914</v>
      </c>
      <c r="C45" s="29" t="s">
        <v>247</v>
      </c>
      <c r="D45" s="29" t="s">
        <v>260</v>
      </c>
      <c r="E45" s="29"/>
      <c r="F45" s="29"/>
      <c r="G45" s="121">
        <f aca="true" t="shared" si="4" ref="G45:I47">G46</f>
        <v>930500</v>
      </c>
      <c r="H45" s="121">
        <f t="shared" si="4"/>
        <v>0</v>
      </c>
      <c r="I45" s="121">
        <f t="shared" si="4"/>
        <v>0</v>
      </c>
    </row>
    <row r="46" spans="1:9" ht="48.75" customHeight="1">
      <c r="A46" s="50" t="s">
        <v>1</v>
      </c>
      <c r="B46" s="49">
        <v>914</v>
      </c>
      <c r="C46" s="6" t="s">
        <v>247</v>
      </c>
      <c r="D46" s="6" t="s">
        <v>260</v>
      </c>
      <c r="E46" s="7" t="s">
        <v>39</v>
      </c>
      <c r="F46" s="6"/>
      <c r="G46" s="117">
        <f t="shared" si="4"/>
        <v>930500</v>
      </c>
      <c r="H46" s="117">
        <f t="shared" si="4"/>
        <v>0</v>
      </c>
      <c r="I46" s="117">
        <f t="shared" si="4"/>
        <v>0</v>
      </c>
    </row>
    <row r="47" spans="1:9" ht="25.5" customHeight="1">
      <c r="A47" s="50" t="s">
        <v>410</v>
      </c>
      <c r="B47" s="49">
        <v>914</v>
      </c>
      <c r="C47" s="6" t="s">
        <v>247</v>
      </c>
      <c r="D47" s="6" t="s">
        <v>260</v>
      </c>
      <c r="E47" s="7" t="s">
        <v>43</v>
      </c>
      <c r="F47" s="6"/>
      <c r="G47" s="117">
        <f t="shared" si="4"/>
        <v>930500</v>
      </c>
      <c r="H47" s="117">
        <f t="shared" si="4"/>
        <v>0</v>
      </c>
      <c r="I47" s="117">
        <f t="shared" si="4"/>
        <v>0</v>
      </c>
    </row>
    <row r="48" spans="1:9" ht="76.5" customHeight="1">
      <c r="A48" s="68" t="s">
        <v>409</v>
      </c>
      <c r="B48" s="109">
        <v>914</v>
      </c>
      <c r="C48" s="6" t="s">
        <v>247</v>
      </c>
      <c r="D48" s="6" t="s">
        <v>260</v>
      </c>
      <c r="E48" s="7" t="s">
        <v>414</v>
      </c>
      <c r="F48" s="6"/>
      <c r="G48" s="117">
        <f>SUM(G49:G49)</f>
        <v>930500</v>
      </c>
      <c r="H48" s="117">
        <f>SUM(H49:H49)</f>
        <v>0</v>
      </c>
      <c r="I48" s="117">
        <f>SUM(I49:I49)</f>
        <v>0</v>
      </c>
    </row>
    <row r="49" spans="1:9" ht="51.75" customHeight="1">
      <c r="A49" s="69" t="s">
        <v>411</v>
      </c>
      <c r="B49" s="109">
        <v>914</v>
      </c>
      <c r="C49" s="6" t="s">
        <v>247</v>
      </c>
      <c r="D49" s="6" t="s">
        <v>260</v>
      </c>
      <c r="E49" s="6" t="s">
        <v>415</v>
      </c>
      <c r="F49" s="6" t="s">
        <v>252</v>
      </c>
      <c r="G49" s="146">
        <v>930500</v>
      </c>
      <c r="H49" s="146">
        <v>0</v>
      </c>
      <c r="I49" s="146">
        <v>0</v>
      </c>
    </row>
    <row r="50" spans="1:9" ht="12.75" customHeight="1" hidden="1">
      <c r="A50" s="66" t="s">
        <v>304</v>
      </c>
      <c r="B50" s="80"/>
      <c r="C50" s="29" t="s">
        <v>247</v>
      </c>
      <c r="D50" s="29" t="s">
        <v>305</v>
      </c>
      <c r="E50" s="29"/>
      <c r="F50" s="29"/>
      <c r="G50" s="121">
        <f>G51+G55</f>
        <v>0</v>
      </c>
      <c r="H50" s="121">
        <f>H51+H55</f>
        <v>0</v>
      </c>
      <c r="I50" s="121">
        <f>I51+I55</f>
        <v>0</v>
      </c>
    </row>
    <row r="51" spans="1:9" ht="50.25" customHeight="1" hidden="1">
      <c r="A51" s="50" t="s">
        <v>1</v>
      </c>
      <c r="B51" s="49"/>
      <c r="C51" s="6" t="s">
        <v>247</v>
      </c>
      <c r="D51" s="6" t="s">
        <v>305</v>
      </c>
      <c r="E51" s="7" t="s">
        <v>39</v>
      </c>
      <c r="F51" s="6"/>
      <c r="G51" s="117">
        <f aca="true" t="shared" si="5" ref="G51:I52">G52</f>
        <v>0</v>
      </c>
      <c r="H51" s="117">
        <f t="shared" si="5"/>
        <v>0</v>
      </c>
      <c r="I51" s="117">
        <f t="shared" si="5"/>
        <v>0</v>
      </c>
    </row>
    <row r="52" spans="1:9" ht="22.5" customHeight="1" hidden="1">
      <c r="A52" s="50" t="s">
        <v>303</v>
      </c>
      <c r="B52" s="49"/>
      <c r="C52" s="6" t="s">
        <v>247</v>
      </c>
      <c r="D52" s="6" t="s">
        <v>305</v>
      </c>
      <c r="E52" s="7" t="s">
        <v>44</v>
      </c>
      <c r="F52" s="6"/>
      <c r="G52" s="117">
        <f t="shared" si="5"/>
        <v>0</v>
      </c>
      <c r="H52" s="117">
        <f t="shared" si="5"/>
        <v>0</v>
      </c>
      <c r="I52" s="117">
        <f t="shared" si="5"/>
        <v>0</v>
      </c>
    </row>
    <row r="53" spans="1:9" ht="25.5" customHeight="1" hidden="1">
      <c r="A53" s="33" t="s">
        <v>306</v>
      </c>
      <c r="B53" s="47"/>
      <c r="C53" s="6" t="s">
        <v>247</v>
      </c>
      <c r="D53" s="6" t="s">
        <v>305</v>
      </c>
      <c r="E53" s="7" t="s">
        <v>52</v>
      </c>
      <c r="F53" s="6"/>
      <c r="G53" s="117">
        <f>SUM(G54:G54)</f>
        <v>0</v>
      </c>
      <c r="H53" s="117">
        <f>SUM(H54:H54)</f>
        <v>0</v>
      </c>
      <c r="I53" s="117">
        <f>SUM(I54:I54)</f>
        <v>0</v>
      </c>
    </row>
    <row r="54" spans="1:9" ht="51.75" customHeight="1" hidden="1">
      <c r="A54" s="58" t="s">
        <v>307</v>
      </c>
      <c r="B54" s="49"/>
      <c r="C54" s="6" t="s">
        <v>247</v>
      </c>
      <c r="D54" s="6" t="s">
        <v>305</v>
      </c>
      <c r="E54" s="6" t="s">
        <v>308</v>
      </c>
      <c r="F54" s="6" t="s">
        <v>252</v>
      </c>
      <c r="G54" s="146">
        <v>0</v>
      </c>
      <c r="H54" s="146">
        <v>0</v>
      </c>
      <c r="I54" s="146">
        <v>0</v>
      </c>
    </row>
    <row r="55" spans="1:9" ht="28.5" customHeight="1" hidden="1">
      <c r="A55" s="58" t="s">
        <v>74</v>
      </c>
      <c r="B55" s="49"/>
      <c r="C55" s="6" t="s">
        <v>247</v>
      </c>
      <c r="D55" s="6" t="s">
        <v>305</v>
      </c>
      <c r="E55" s="7" t="s">
        <v>82</v>
      </c>
      <c r="F55" s="6"/>
      <c r="G55" s="117">
        <f>SUM(G56:G56)</f>
        <v>0</v>
      </c>
      <c r="H55" s="117">
        <f>SUM(H56:H56)</f>
        <v>0</v>
      </c>
      <c r="I55" s="117">
        <f>SUM(I56:I56)</f>
        <v>0</v>
      </c>
    </row>
    <row r="56" spans="1:9" ht="40.5" customHeight="1" hidden="1">
      <c r="A56" s="58" t="s">
        <v>75</v>
      </c>
      <c r="B56" s="49"/>
      <c r="C56" s="6" t="s">
        <v>247</v>
      </c>
      <c r="D56" s="6" t="s">
        <v>305</v>
      </c>
      <c r="E56" s="6" t="s">
        <v>83</v>
      </c>
      <c r="F56" s="6" t="s">
        <v>252</v>
      </c>
      <c r="G56" s="146">
        <v>0</v>
      </c>
      <c r="H56" s="146">
        <v>0</v>
      </c>
      <c r="I56" s="146">
        <v>0</v>
      </c>
    </row>
    <row r="57" spans="1:9" ht="12.75">
      <c r="A57" s="66" t="s">
        <v>309</v>
      </c>
      <c r="B57" s="80">
        <v>914</v>
      </c>
      <c r="C57" s="29" t="s">
        <v>248</v>
      </c>
      <c r="D57" s="29"/>
      <c r="E57" s="29"/>
      <c r="F57" s="29"/>
      <c r="G57" s="121">
        <f aca="true" t="shared" si="6" ref="G57:I59">G58</f>
        <v>533784.9299999999</v>
      </c>
      <c r="H57" s="121">
        <f t="shared" si="6"/>
        <v>39784.93</v>
      </c>
      <c r="I57" s="121">
        <f t="shared" si="6"/>
        <v>39784.93</v>
      </c>
    </row>
    <row r="58" spans="1:9" ht="12.75">
      <c r="A58" s="66" t="s">
        <v>310</v>
      </c>
      <c r="B58" s="80">
        <v>914</v>
      </c>
      <c r="C58" s="29" t="s">
        <v>248</v>
      </c>
      <c r="D58" s="29" t="s">
        <v>246</v>
      </c>
      <c r="E58" s="29"/>
      <c r="F58" s="29"/>
      <c r="G58" s="121">
        <f t="shared" si="6"/>
        <v>533784.9299999999</v>
      </c>
      <c r="H58" s="121">
        <f t="shared" si="6"/>
        <v>39784.93</v>
      </c>
      <c r="I58" s="121">
        <f t="shared" si="6"/>
        <v>39784.93</v>
      </c>
    </row>
    <row r="59" spans="1:9" ht="51" customHeight="1">
      <c r="A59" s="50" t="s">
        <v>1</v>
      </c>
      <c r="B59" s="49">
        <v>914</v>
      </c>
      <c r="C59" s="6" t="s">
        <v>248</v>
      </c>
      <c r="D59" s="6" t="s">
        <v>246</v>
      </c>
      <c r="E59" s="7" t="s">
        <v>39</v>
      </c>
      <c r="F59" s="6"/>
      <c r="G59" s="117">
        <f t="shared" si="6"/>
        <v>533784.9299999999</v>
      </c>
      <c r="H59" s="117">
        <f t="shared" si="6"/>
        <v>39784.93</v>
      </c>
      <c r="I59" s="117">
        <f t="shared" si="6"/>
        <v>39784.93</v>
      </c>
    </row>
    <row r="60" spans="1:9" ht="36" customHeight="1">
      <c r="A60" s="50" t="s">
        <v>15</v>
      </c>
      <c r="B60" s="49">
        <v>914</v>
      </c>
      <c r="C60" s="6" t="s">
        <v>248</v>
      </c>
      <c r="D60" s="6" t="s">
        <v>246</v>
      </c>
      <c r="E60" s="7" t="s">
        <v>46</v>
      </c>
      <c r="F60" s="6"/>
      <c r="G60" s="117">
        <f>G61+G65+G67+G69+G71</f>
        <v>533784.9299999999</v>
      </c>
      <c r="H60" s="117">
        <f>H61+H65+H67+H69+H71</f>
        <v>39784.93</v>
      </c>
      <c r="I60" s="117">
        <f>I61+I65+I67+I69+I71</f>
        <v>39784.93</v>
      </c>
    </row>
    <row r="61" spans="1:9" ht="25.5">
      <c r="A61" s="33" t="s">
        <v>311</v>
      </c>
      <c r="B61" s="47">
        <v>914</v>
      </c>
      <c r="C61" s="6" t="s">
        <v>248</v>
      </c>
      <c r="D61" s="6" t="s">
        <v>246</v>
      </c>
      <c r="E61" s="7" t="s">
        <v>47</v>
      </c>
      <c r="F61" s="6"/>
      <c r="G61" s="117">
        <f>SUM(G62:G64)</f>
        <v>276784.93</v>
      </c>
      <c r="H61" s="117">
        <f>SUM(H62:H63)</f>
        <v>39784.93</v>
      </c>
      <c r="I61" s="117">
        <f>SUM(I62:I63)</f>
        <v>39784.93</v>
      </c>
    </row>
    <row r="62" spans="1:9" ht="53.25" customHeight="1">
      <c r="A62" s="58" t="s">
        <v>372</v>
      </c>
      <c r="B62" s="49">
        <v>914</v>
      </c>
      <c r="C62" s="6" t="s">
        <v>248</v>
      </c>
      <c r="D62" s="6" t="s">
        <v>246</v>
      </c>
      <c r="E62" s="6" t="s">
        <v>275</v>
      </c>
      <c r="F62" s="6" t="s">
        <v>252</v>
      </c>
      <c r="G62" s="117">
        <v>39784.93</v>
      </c>
      <c r="H62" s="117">
        <v>39784.93</v>
      </c>
      <c r="I62" s="117">
        <v>39784.93</v>
      </c>
    </row>
    <row r="63" spans="1:9" ht="51.75" customHeight="1">
      <c r="A63" s="58" t="s">
        <v>372</v>
      </c>
      <c r="B63" s="47"/>
      <c r="C63" s="6" t="s">
        <v>248</v>
      </c>
      <c r="D63" s="6" t="s">
        <v>246</v>
      </c>
      <c r="E63" s="6" t="s">
        <v>312</v>
      </c>
      <c r="F63" s="6" t="s">
        <v>252</v>
      </c>
      <c r="G63" s="146">
        <v>236000</v>
      </c>
      <c r="H63" s="146"/>
      <c r="I63" s="146"/>
    </row>
    <row r="64" spans="1:9" ht="27.75" customHeight="1">
      <c r="A64" s="136" t="s">
        <v>212</v>
      </c>
      <c r="B64" s="134">
        <v>914</v>
      </c>
      <c r="C64" s="135" t="s">
        <v>248</v>
      </c>
      <c r="D64" s="135" t="s">
        <v>246</v>
      </c>
      <c r="E64" s="135" t="s">
        <v>312</v>
      </c>
      <c r="F64" s="135" t="s">
        <v>254</v>
      </c>
      <c r="G64" s="150">
        <v>1000</v>
      </c>
      <c r="H64" s="150">
        <v>0</v>
      </c>
      <c r="I64" s="150">
        <v>0</v>
      </c>
    </row>
    <row r="65" spans="1:9" ht="28.5" customHeight="1">
      <c r="A65" s="137" t="s">
        <v>209</v>
      </c>
      <c r="B65" s="138">
        <v>914</v>
      </c>
      <c r="C65" s="135" t="s">
        <v>248</v>
      </c>
      <c r="D65" s="135" t="s">
        <v>246</v>
      </c>
      <c r="E65" s="139" t="s">
        <v>53</v>
      </c>
      <c r="F65" s="135"/>
      <c r="G65" s="150">
        <f>SUM(G66:G66)</f>
        <v>38000</v>
      </c>
      <c r="H65" s="150">
        <f>SUM(H66:H66)</f>
        <v>0</v>
      </c>
      <c r="I65" s="150">
        <f>SUM(I66:I66)</f>
        <v>0</v>
      </c>
    </row>
    <row r="66" spans="1:9" ht="51" customHeight="1">
      <c r="A66" s="136" t="s">
        <v>210</v>
      </c>
      <c r="B66" s="134">
        <v>914</v>
      </c>
      <c r="C66" s="135" t="s">
        <v>248</v>
      </c>
      <c r="D66" s="135" t="s">
        <v>246</v>
      </c>
      <c r="E66" s="135" t="s">
        <v>211</v>
      </c>
      <c r="F66" s="135" t="s">
        <v>252</v>
      </c>
      <c r="G66" s="150">
        <v>38000</v>
      </c>
      <c r="H66" s="150">
        <v>0</v>
      </c>
      <c r="I66" s="150">
        <v>0</v>
      </c>
    </row>
    <row r="67" spans="1:9" ht="26.25" customHeight="1" hidden="1">
      <c r="A67" s="33" t="s">
        <v>313</v>
      </c>
      <c r="B67" s="49"/>
      <c r="C67" s="6" t="s">
        <v>248</v>
      </c>
      <c r="D67" s="6" t="s">
        <v>246</v>
      </c>
      <c r="E67" s="7" t="s">
        <v>54</v>
      </c>
      <c r="F67" s="6"/>
      <c r="G67" s="117">
        <f>SUM(G68:G68)</f>
        <v>0</v>
      </c>
      <c r="H67" s="117">
        <f>SUM(H68:H68)</f>
        <v>0</v>
      </c>
      <c r="I67" s="117">
        <f>SUM(I68:I68)</f>
        <v>0</v>
      </c>
    </row>
    <row r="68" spans="1:9" ht="38.25" customHeight="1" hidden="1">
      <c r="A68" s="58" t="s">
        <v>314</v>
      </c>
      <c r="B68" s="47">
        <v>914</v>
      </c>
      <c r="C68" s="6" t="s">
        <v>248</v>
      </c>
      <c r="D68" s="6" t="s">
        <v>246</v>
      </c>
      <c r="E68" s="6" t="s">
        <v>315</v>
      </c>
      <c r="F68" s="6" t="s">
        <v>252</v>
      </c>
      <c r="G68" s="117">
        <v>0</v>
      </c>
      <c r="H68" s="117">
        <v>0</v>
      </c>
      <c r="I68" s="117">
        <v>0</v>
      </c>
    </row>
    <row r="69" spans="1:9" ht="23.25" customHeight="1">
      <c r="A69" s="33" t="s">
        <v>316</v>
      </c>
      <c r="B69" s="49">
        <v>914</v>
      </c>
      <c r="C69" s="6" t="s">
        <v>248</v>
      </c>
      <c r="D69" s="6" t="s">
        <v>246</v>
      </c>
      <c r="E69" s="7" t="s">
        <v>55</v>
      </c>
      <c r="F69" s="6"/>
      <c r="G69" s="117">
        <f>SUM(G70:G70)</f>
        <v>50000</v>
      </c>
      <c r="H69" s="117">
        <f>SUM(H70:H70)</f>
        <v>0</v>
      </c>
      <c r="I69" s="117">
        <f>SUM(I70:I70)</f>
        <v>0</v>
      </c>
    </row>
    <row r="70" spans="1:9" ht="52.5" customHeight="1">
      <c r="A70" s="58" t="s">
        <v>376</v>
      </c>
      <c r="B70" s="47">
        <v>914</v>
      </c>
      <c r="C70" s="6" t="s">
        <v>248</v>
      </c>
      <c r="D70" s="6" t="s">
        <v>246</v>
      </c>
      <c r="E70" s="6" t="s">
        <v>317</v>
      </c>
      <c r="F70" s="6" t="s">
        <v>252</v>
      </c>
      <c r="G70" s="146">
        <v>50000</v>
      </c>
      <c r="H70" s="146">
        <v>0</v>
      </c>
      <c r="I70" s="146">
        <v>0</v>
      </c>
    </row>
    <row r="71" spans="1:9" ht="35.25" customHeight="1">
      <c r="A71" s="33" t="s">
        <v>412</v>
      </c>
      <c r="B71" s="49">
        <v>914</v>
      </c>
      <c r="C71" s="6" t="s">
        <v>248</v>
      </c>
      <c r="D71" s="6" t="s">
        <v>246</v>
      </c>
      <c r="E71" s="7" t="s">
        <v>48</v>
      </c>
      <c r="F71" s="6"/>
      <c r="G71" s="117">
        <f>SUM(G72:G72)</f>
        <v>169000</v>
      </c>
      <c r="H71" s="117">
        <f>SUM(H72:H72)</f>
        <v>0</v>
      </c>
      <c r="I71" s="117">
        <f>SUM(I72:I72)</f>
        <v>0</v>
      </c>
    </row>
    <row r="72" spans="1:9" ht="55.5" customHeight="1">
      <c r="A72" s="58" t="s">
        <v>377</v>
      </c>
      <c r="B72" s="49">
        <v>914</v>
      </c>
      <c r="C72" s="6" t="s">
        <v>248</v>
      </c>
      <c r="D72" s="6" t="s">
        <v>246</v>
      </c>
      <c r="E72" s="6" t="s">
        <v>318</v>
      </c>
      <c r="F72" s="6" t="s">
        <v>252</v>
      </c>
      <c r="G72" s="146">
        <v>169000</v>
      </c>
      <c r="H72" s="146">
        <v>0</v>
      </c>
      <c r="I72" s="146">
        <v>0</v>
      </c>
    </row>
    <row r="73" spans="1:9" ht="12.75">
      <c r="A73" s="66" t="s">
        <v>319</v>
      </c>
      <c r="B73" s="80">
        <v>914</v>
      </c>
      <c r="C73" s="29" t="s">
        <v>249</v>
      </c>
      <c r="D73" s="29"/>
      <c r="E73" s="29"/>
      <c r="F73" s="29"/>
      <c r="G73" s="121">
        <f aca="true" t="shared" si="7" ref="G73:I76">G74</f>
        <v>772000</v>
      </c>
      <c r="H73" s="121">
        <f t="shared" si="7"/>
        <v>400000</v>
      </c>
      <c r="I73" s="121">
        <f t="shared" si="7"/>
        <v>400000</v>
      </c>
    </row>
    <row r="74" spans="1:9" ht="12.75">
      <c r="A74" s="66" t="s">
        <v>320</v>
      </c>
      <c r="B74" s="80">
        <v>914</v>
      </c>
      <c r="C74" s="29" t="s">
        <v>249</v>
      </c>
      <c r="D74" s="29" t="s">
        <v>244</v>
      </c>
      <c r="E74" s="29"/>
      <c r="F74" s="29"/>
      <c r="G74" s="121">
        <f t="shared" si="7"/>
        <v>772000</v>
      </c>
      <c r="H74" s="121">
        <f t="shared" si="7"/>
        <v>400000</v>
      </c>
      <c r="I74" s="121">
        <f t="shared" si="7"/>
        <v>400000</v>
      </c>
    </row>
    <row r="75" spans="1:9" ht="51" customHeight="1">
      <c r="A75" s="50" t="s">
        <v>1</v>
      </c>
      <c r="B75" s="49">
        <v>914</v>
      </c>
      <c r="C75" s="6" t="s">
        <v>249</v>
      </c>
      <c r="D75" s="6" t="s">
        <v>244</v>
      </c>
      <c r="E75" s="7" t="s">
        <v>39</v>
      </c>
      <c r="F75" s="6"/>
      <c r="G75" s="117">
        <f t="shared" si="7"/>
        <v>772000</v>
      </c>
      <c r="H75" s="117">
        <f t="shared" si="7"/>
        <v>400000</v>
      </c>
      <c r="I75" s="117">
        <f t="shared" si="7"/>
        <v>400000</v>
      </c>
    </row>
    <row r="76" spans="1:9" ht="25.5" customHeight="1">
      <c r="A76" s="50" t="s">
        <v>413</v>
      </c>
      <c r="B76" s="47">
        <v>914</v>
      </c>
      <c r="C76" s="6" t="s">
        <v>249</v>
      </c>
      <c r="D76" s="6" t="s">
        <v>244</v>
      </c>
      <c r="E76" s="7" t="s">
        <v>43</v>
      </c>
      <c r="F76" s="6"/>
      <c r="G76" s="117">
        <f t="shared" si="7"/>
        <v>772000</v>
      </c>
      <c r="H76" s="117">
        <f t="shared" si="7"/>
        <v>400000</v>
      </c>
      <c r="I76" s="117">
        <f t="shared" si="7"/>
        <v>400000</v>
      </c>
    </row>
    <row r="77" spans="1:9" ht="37.5" customHeight="1">
      <c r="A77" s="33" t="s">
        <v>8</v>
      </c>
      <c r="B77" s="49">
        <v>914</v>
      </c>
      <c r="C77" s="6" t="s">
        <v>249</v>
      </c>
      <c r="D77" s="6" t="s">
        <v>244</v>
      </c>
      <c r="E77" s="7" t="s">
        <v>49</v>
      </c>
      <c r="F77" s="6"/>
      <c r="G77" s="117">
        <f>SUM(G78:G79)</f>
        <v>772000</v>
      </c>
      <c r="H77" s="117">
        <f>SUM(H78:H79)</f>
        <v>400000</v>
      </c>
      <c r="I77" s="117">
        <f>SUM(I78:I79)</f>
        <v>400000</v>
      </c>
    </row>
    <row r="78" spans="1:9" ht="89.25" customHeight="1">
      <c r="A78" s="58" t="s">
        <v>395</v>
      </c>
      <c r="B78" s="49">
        <v>914</v>
      </c>
      <c r="C78" s="6" t="s">
        <v>249</v>
      </c>
      <c r="D78" s="6" t="s">
        <v>244</v>
      </c>
      <c r="E78" s="6" t="s">
        <v>271</v>
      </c>
      <c r="F78" s="6" t="s">
        <v>251</v>
      </c>
      <c r="G78" s="146">
        <v>646000</v>
      </c>
      <c r="H78" s="146">
        <v>400000</v>
      </c>
      <c r="I78" s="146">
        <v>400000</v>
      </c>
    </row>
    <row r="79" spans="1:9" ht="51.75" customHeight="1">
      <c r="A79" s="58" t="s">
        <v>371</v>
      </c>
      <c r="B79" s="109">
        <v>914</v>
      </c>
      <c r="C79" s="6" t="s">
        <v>249</v>
      </c>
      <c r="D79" s="6" t="s">
        <v>244</v>
      </c>
      <c r="E79" s="6" t="s">
        <v>271</v>
      </c>
      <c r="F79" s="6" t="s">
        <v>252</v>
      </c>
      <c r="G79" s="146">
        <v>126000</v>
      </c>
      <c r="H79" s="146">
        <v>0</v>
      </c>
      <c r="I79" s="146">
        <v>0</v>
      </c>
    </row>
    <row r="80" spans="1:9" s="51" customFormat="1" ht="12.75" customHeight="1" hidden="1">
      <c r="A80" s="70" t="s">
        <v>321</v>
      </c>
      <c r="B80" s="110"/>
      <c r="C80" s="29" t="s">
        <v>259</v>
      </c>
      <c r="D80" s="29"/>
      <c r="E80" s="29"/>
      <c r="F80" s="29"/>
      <c r="G80" s="121">
        <f aca="true" t="shared" si="8" ref="G80:I82">G81</f>
        <v>0</v>
      </c>
      <c r="H80" s="121">
        <f t="shared" si="8"/>
        <v>0</v>
      </c>
      <c r="I80" s="121">
        <f t="shared" si="8"/>
        <v>0</v>
      </c>
    </row>
    <row r="81" spans="1:9" s="51" customFormat="1" ht="12.75" customHeight="1" hidden="1">
      <c r="A81" s="70" t="s">
        <v>322</v>
      </c>
      <c r="B81" s="49"/>
      <c r="C81" s="29" t="s">
        <v>259</v>
      </c>
      <c r="D81" s="29" t="s">
        <v>244</v>
      </c>
      <c r="E81" s="29"/>
      <c r="F81" s="29"/>
      <c r="G81" s="121">
        <f t="shared" si="8"/>
        <v>0</v>
      </c>
      <c r="H81" s="121">
        <f t="shared" si="8"/>
        <v>0</v>
      </c>
      <c r="I81" s="121">
        <f t="shared" si="8"/>
        <v>0</v>
      </c>
    </row>
    <row r="82" spans="1:9" ht="51" customHeight="1" hidden="1">
      <c r="A82" s="50" t="s">
        <v>1</v>
      </c>
      <c r="B82" s="49"/>
      <c r="C82" s="6" t="s">
        <v>259</v>
      </c>
      <c r="D82" s="6" t="s">
        <v>244</v>
      </c>
      <c r="E82" s="7" t="s">
        <v>39</v>
      </c>
      <c r="F82" s="6"/>
      <c r="G82" s="117">
        <f t="shared" si="8"/>
        <v>0</v>
      </c>
      <c r="H82" s="117">
        <f t="shared" si="8"/>
        <v>0</v>
      </c>
      <c r="I82" s="117">
        <f t="shared" si="8"/>
        <v>0</v>
      </c>
    </row>
    <row r="83" spans="1:9" ht="51" customHeight="1" hidden="1">
      <c r="A83" s="50" t="s">
        <v>2</v>
      </c>
      <c r="B83" s="53"/>
      <c r="C83" s="6" t="s">
        <v>259</v>
      </c>
      <c r="D83" s="6" t="s">
        <v>244</v>
      </c>
      <c r="E83" s="7" t="s">
        <v>40</v>
      </c>
      <c r="F83" s="6"/>
      <c r="G83" s="117">
        <f>SUM(G84)</f>
        <v>0</v>
      </c>
      <c r="H83" s="117">
        <f>SUM(H84)</f>
        <v>0</v>
      </c>
      <c r="I83" s="117">
        <f>SUM(I84)</f>
        <v>0</v>
      </c>
    </row>
    <row r="84" spans="1:9" ht="38.25" customHeight="1" hidden="1">
      <c r="A84" s="67" t="s">
        <v>9</v>
      </c>
      <c r="B84" s="49"/>
      <c r="C84" s="6" t="s">
        <v>259</v>
      </c>
      <c r="D84" s="6" t="s">
        <v>244</v>
      </c>
      <c r="E84" s="6" t="s">
        <v>323</v>
      </c>
      <c r="F84" s="6"/>
      <c r="G84" s="117">
        <f>G85</f>
        <v>0</v>
      </c>
      <c r="H84" s="117">
        <f>H85</f>
        <v>0</v>
      </c>
      <c r="I84" s="117">
        <f>I85</f>
        <v>0</v>
      </c>
    </row>
    <row r="85" spans="1:9" ht="25.5" customHeight="1" hidden="1">
      <c r="A85" s="58" t="s">
        <v>282</v>
      </c>
      <c r="C85" s="6" t="s">
        <v>259</v>
      </c>
      <c r="D85" s="6" t="s">
        <v>244</v>
      </c>
      <c r="E85" s="6" t="s">
        <v>283</v>
      </c>
      <c r="F85" s="6" t="s">
        <v>253</v>
      </c>
      <c r="G85" s="146">
        <v>0</v>
      </c>
      <c r="H85" s="146">
        <v>0</v>
      </c>
      <c r="I85" s="146">
        <v>0</v>
      </c>
    </row>
    <row r="90" spans="1:7" ht="12.75">
      <c r="A90" s="1" t="s">
        <v>482</v>
      </c>
      <c r="C90" s="9"/>
      <c r="D90" s="9"/>
      <c r="E90" s="9"/>
      <c r="F90" s="9"/>
      <c r="G90" s="122"/>
    </row>
    <row r="91" spans="1:8" ht="12.75">
      <c r="A91" s="1" t="s">
        <v>429</v>
      </c>
      <c r="C91" s="9"/>
      <c r="D91" s="9"/>
      <c r="E91" s="9"/>
      <c r="F91" s="9"/>
      <c r="G91" s="122"/>
      <c r="H91" s="119" t="s">
        <v>479</v>
      </c>
    </row>
    <row r="92" ht="12.75">
      <c r="E92" s="3"/>
    </row>
    <row r="93" ht="12.75">
      <c r="E93" s="3"/>
    </row>
    <row r="95" ht="15" customHeight="1"/>
  </sheetData>
  <sheetProtection/>
  <mergeCells count="18">
    <mergeCell ref="A8:A9"/>
    <mergeCell ref="C8:C9"/>
    <mergeCell ref="D8:D9"/>
    <mergeCell ref="B8:B9"/>
    <mergeCell ref="K10:P10"/>
    <mergeCell ref="K8:P8"/>
    <mergeCell ref="K9:P9"/>
    <mergeCell ref="G8:G9"/>
    <mergeCell ref="C1:I1"/>
    <mergeCell ref="C4:I4"/>
    <mergeCell ref="C2:I2"/>
    <mergeCell ref="C3:I3"/>
    <mergeCell ref="K7:P7"/>
    <mergeCell ref="H8:H9"/>
    <mergeCell ref="I8:I9"/>
    <mergeCell ref="A6:I6"/>
    <mergeCell ref="E8:E9"/>
    <mergeCell ref="F8:F9"/>
  </mergeCells>
  <printOptions/>
  <pageMargins left="1.1811023622047245" right="0.5905511811023623" top="0.7874015748031497" bottom="0.7874015748031497" header="0" footer="0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U93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44.7109375" style="1" customWidth="1"/>
    <col min="2" max="2" width="5.7109375" style="2" customWidth="1"/>
    <col min="3" max="3" width="4.7109375" style="3" customWidth="1"/>
    <col min="4" max="4" width="12.8515625" style="2" customWidth="1"/>
    <col min="5" max="5" width="4.140625" style="3" customWidth="1"/>
    <col min="6" max="6" width="10.140625" style="119" customWidth="1"/>
    <col min="7" max="7" width="10.57421875" style="119" customWidth="1"/>
    <col min="8" max="8" width="10.28125" style="119" customWidth="1"/>
    <col min="9" max="16384" width="9.140625" style="2" customWidth="1"/>
  </cols>
  <sheetData>
    <row r="1" spans="2:8" ht="12.75">
      <c r="B1" s="170" t="s">
        <v>407</v>
      </c>
      <c r="C1" s="170"/>
      <c r="D1" s="170"/>
      <c r="E1" s="170"/>
      <c r="F1" s="170"/>
      <c r="G1" s="170"/>
      <c r="H1" s="170"/>
    </row>
    <row r="2" spans="2:8" ht="12.75">
      <c r="B2" s="170" t="s">
        <v>263</v>
      </c>
      <c r="C2" s="170"/>
      <c r="D2" s="170"/>
      <c r="E2" s="170"/>
      <c r="F2" s="170"/>
      <c r="G2" s="170"/>
      <c r="H2" s="170"/>
    </row>
    <row r="3" spans="2:8" ht="12.75">
      <c r="B3" s="170" t="s">
        <v>477</v>
      </c>
      <c r="C3" s="170"/>
      <c r="D3" s="170"/>
      <c r="E3" s="170"/>
      <c r="F3" s="170"/>
      <c r="G3" s="170"/>
      <c r="H3" s="170"/>
    </row>
    <row r="4" spans="2:8" ht="12.75">
      <c r="B4" s="170" t="s">
        <v>34</v>
      </c>
      <c r="C4" s="170"/>
      <c r="D4" s="170"/>
      <c r="E4" s="170"/>
      <c r="F4" s="170"/>
      <c r="G4" s="170"/>
      <c r="H4" s="170"/>
    </row>
    <row r="6" spans="1:8" ht="12.75">
      <c r="A6" s="177" t="s">
        <v>324</v>
      </c>
      <c r="B6" s="177"/>
      <c r="C6" s="177"/>
      <c r="D6" s="177"/>
      <c r="E6" s="177"/>
      <c r="F6" s="177"/>
      <c r="G6" s="177"/>
      <c r="H6" s="177"/>
    </row>
    <row r="7" spans="1:8" ht="12.75">
      <c r="A7" s="177" t="s">
        <v>325</v>
      </c>
      <c r="B7" s="177"/>
      <c r="C7" s="177"/>
      <c r="D7" s="177"/>
      <c r="E7" s="177"/>
      <c r="F7" s="177"/>
      <c r="G7" s="177"/>
      <c r="H7" s="177"/>
    </row>
    <row r="8" spans="1:8" ht="12.75">
      <c r="A8" s="177" t="s">
        <v>14</v>
      </c>
      <c r="B8" s="177"/>
      <c r="C8" s="177"/>
      <c r="D8" s="177"/>
      <c r="E8" s="177"/>
      <c r="F8" s="177"/>
      <c r="G8" s="177"/>
      <c r="H8" s="177"/>
    </row>
    <row r="9" spans="1:8" ht="12.75">
      <c r="A9" s="178" t="s">
        <v>277</v>
      </c>
      <c r="B9" s="178"/>
      <c r="C9" s="178"/>
      <c r="D9" s="178"/>
      <c r="E9" s="178"/>
      <c r="F9" s="178"/>
      <c r="G9" s="178"/>
      <c r="H9" s="178"/>
    </row>
    <row r="10" spans="3:15" ht="18.75">
      <c r="C10" s="2"/>
      <c r="E10" s="2"/>
      <c r="F10" s="120"/>
      <c r="G10" s="179" t="s">
        <v>204</v>
      </c>
      <c r="H10" s="179"/>
      <c r="J10" s="171"/>
      <c r="K10" s="171"/>
      <c r="L10" s="171"/>
      <c r="M10" s="171"/>
      <c r="N10" s="171"/>
      <c r="O10" s="171"/>
    </row>
    <row r="11" spans="1:15" ht="12.75" customHeight="1">
      <c r="A11" s="173" t="s">
        <v>290</v>
      </c>
      <c r="B11" s="173" t="s">
        <v>291</v>
      </c>
      <c r="C11" s="174" t="s">
        <v>256</v>
      </c>
      <c r="D11" s="173" t="s">
        <v>257</v>
      </c>
      <c r="E11" s="174" t="s">
        <v>258</v>
      </c>
      <c r="F11" s="172" t="s">
        <v>403</v>
      </c>
      <c r="G11" s="172" t="s">
        <v>427</v>
      </c>
      <c r="H11" s="172" t="s">
        <v>432</v>
      </c>
      <c r="J11" s="171"/>
      <c r="K11" s="171"/>
      <c r="L11" s="171"/>
      <c r="M11" s="171"/>
      <c r="N11" s="171"/>
      <c r="O11" s="171"/>
    </row>
    <row r="12" spans="1:15" ht="42.75" customHeight="1">
      <c r="A12" s="173"/>
      <c r="B12" s="173"/>
      <c r="C12" s="174"/>
      <c r="D12" s="173"/>
      <c r="E12" s="174"/>
      <c r="F12" s="172"/>
      <c r="G12" s="172"/>
      <c r="H12" s="172"/>
      <c r="J12" s="171"/>
      <c r="K12" s="171"/>
      <c r="L12" s="171"/>
      <c r="M12" s="171"/>
      <c r="N12" s="171"/>
      <c r="O12" s="171"/>
    </row>
    <row r="13" spans="1:47" ht="21.75" customHeight="1">
      <c r="A13" s="35" t="s">
        <v>292</v>
      </c>
      <c r="B13" s="29"/>
      <c r="C13" s="29"/>
      <c r="D13" s="29" t="s">
        <v>293</v>
      </c>
      <c r="E13" s="29"/>
      <c r="F13" s="121">
        <f>F14</f>
        <v>4553084.93</v>
      </c>
      <c r="G13" s="121">
        <f>G14</f>
        <v>1587184.93</v>
      </c>
      <c r="H13" s="121">
        <f>H14</f>
        <v>1567384.93</v>
      </c>
      <c r="I13" s="4"/>
      <c r="J13" s="171"/>
      <c r="K13" s="171"/>
      <c r="L13" s="171"/>
      <c r="M13" s="171"/>
      <c r="N13" s="171"/>
      <c r="O13" s="17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9" ht="52.5">
      <c r="A14" s="35" t="s">
        <v>10</v>
      </c>
      <c r="B14" s="6"/>
      <c r="C14" s="6"/>
      <c r="D14" s="6"/>
      <c r="E14" s="6"/>
      <c r="F14" s="121">
        <f>F15+F34+F41+F47+F60+F76+F83</f>
        <v>4553084.93</v>
      </c>
      <c r="G14" s="121">
        <f>G15+G34+G41+G47+G60+G76+G83</f>
        <v>1587184.93</v>
      </c>
      <c r="H14" s="121">
        <f>H15+H34+H41+H47+H60+H76+H83</f>
        <v>1567384.93</v>
      </c>
      <c r="I14" s="5"/>
    </row>
    <row r="15" spans="1:8" ht="20.25" customHeight="1">
      <c r="A15" s="66" t="s">
        <v>294</v>
      </c>
      <c r="B15" s="29" t="s">
        <v>244</v>
      </c>
      <c r="C15" s="29"/>
      <c r="D15" s="29"/>
      <c r="E15" s="29"/>
      <c r="F15" s="121">
        <f>F16+F22+F29</f>
        <v>2235000</v>
      </c>
      <c r="G15" s="121">
        <f>G16+G22</f>
        <v>1066100</v>
      </c>
      <c r="H15" s="121">
        <f>H16+H22</f>
        <v>1043600</v>
      </c>
    </row>
    <row r="16" spans="1:8" ht="38.25">
      <c r="A16" s="66" t="s">
        <v>295</v>
      </c>
      <c r="B16" s="29" t="s">
        <v>244</v>
      </c>
      <c r="C16" s="29" t="s">
        <v>245</v>
      </c>
      <c r="D16" s="29"/>
      <c r="E16" s="29"/>
      <c r="F16" s="121">
        <f aca="true" t="shared" si="0" ref="F16:H18">F17</f>
        <v>650000</v>
      </c>
      <c r="G16" s="121">
        <f t="shared" si="0"/>
        <v>400000</v>
      </c>
      <c r="H16" s="121">
        <f t="shared" si="0"/>
        <v>400000</v>
      </c>
    </row>
    <row r="17" spans="1:8" ht="51">
      <c r="A17" s="50" t="s">
        <v>1</v>
      </c>
      <c r="B17" s="6" t="s">
        <v>244</v>
      </c>
      <c r="C17" s="6" t="s">
        <v>245</v>
      </c>
      <c r="D17" s="7" t="s">
        <v>56</v>
      </c>
      <c r="E17" s="6"/>
      <c r="F17" s="117">
        <f t="shared" si="0"/>
        <v>650000</v>
      </c>
      <c r="G17" s="117">
        <f t="shared" si="0"/>
        <v>400000</v>
      </c>
      <c r="H17" s="117">
        <f t="shared" si="0"/>
        <v>400000</v>
      </c>
    </row>
    <row r="18" spans="1:8" ht="49.5" customHeight="1">
      <c r="A18" s="50" t="s">
        <v>2</v>
      </c>
      <c r="B18" s="6" t="s">
        <v>244</v>
      </c>
      <c r="C18" s="6" t="s">
        <v>245</v>
      </c>
      <c r="D18" s="7" t="s">
        <v>379</v>
      </c>
      <c r="E18" s="6"/>
      <c r="F18" s="117">
        <f t="shared" si="0"/>
        <v>650000</v>
      </c>
      <c r="G18" s="117">
        <f t="shared" si="0"/>
        <v>400000</v>
      </c>
      <c r="H18" s="117">
        <f t="shared" si="0"/>
        <v>400000</v>
      </c>
    </row>
    <row r="19" spans="1:8" ht="36.75" customHeight="1">
      <c r="A19" s="33" t="s">
        <v>3</v>
      </c>
      <c r="B19" s="6" t="s">
        <v>244</v>
      </c>
      <c r="C19" s="6" t="s">
        <v>245</v>
      </c>
      <c r="D19" s="7" t="s">
        <v>68</v>
      </c>
      <c r="E19" s="6"/>
      <c r="F19" s="117">
        <f>SUM(F20:F21)</f>
        <v>650000</v>
      </c>
      <c r="G19" s="117">
        <f>SUM(G20:G21)</f>
        <v>400000</v>
      </c>
      <c r="H19" s="117">
        <f>SUM(H20:H21)</f>
        <v>400000</v>
      </c>
    </row>
    <row r="20" spans="1:8" ht="87.75" customHeight="1">
      <c r="A20" s="36" t="s">
        <v>12</v>
      </c>
      <c r="B20" s="6" t="s">
        <v>244</v>
      </c>
      <c r="C20" s="6" t="s">
        <v>245</v>
      </c>
      <c r="D20" s="6" t="s">
        <v>274</v>
      </c>
      <c r="E20" s="6" t="s">
        <v>251</v>
      </c>
      <c r="F20" s="117">
        <f>'прил 6'!G17</f>
        <v>650000</v>
      </c>
      <c r="G20" s="117">
        <f>'прил 6'!H17</f>
        <v>400000</v>
      </c>
      <c r="H20" s="117">
        <f>'прил 6'!I17</f>
        <v>400000</v>
      </c>
    </row>
    <row r="21" spans="1:8" ht="51" hidden="1">
      <c r="A21" s="36" t="s">
        <v>296</v>
      </c>
      <c r="B21" s="6" t="s">
        <v>244</v>
      </c>
      <c r="C21" s="6" t="s">
        <v>245</v>
      </c>
      <c r="D21" s="6" t="s">
        <v>274</v>
      </c>
      <c r="E21" s="6" t="s">
        <v>252</v>
      </c>
      <c r="F21" s="117"/>
      <c r="G21" s="117"/>
      <c r="H21" s="117"/>
    </row>
    <row r="22" spans="1:8" s="8" customFormat="1" ht="51">
      <c r="A22" s="66" t="s">
        <v>38</v>
      </c>
      <c r="B22" s="29" t="s">
        <v>244</v>
      </c>
      <c r="C22" s="29" t="s">
        <v>247</v>
      </c>
      <c r="D22" s="29"/>
      <c r="E22" s="29"/>
      <c r="F22" s="121">
        <f>F25</f>
        <v>1525000</v>
      </c>
      <c r="G22" s="121">
        <f>G25</f>
        <v>666100</v>
      </c>
      <c r="H22" s="121">
        <f>H25</f>
        <v>643600</v>
      </c>
    </row>
    <row r="23" spans="1:8" ht="50.25" customHeight="1">
      <c r="A23" s="50" t="s">
        <v>1</v>
      </c>
      <c r="B23" s="6" t="s">
        <v>244</v>
      </c>
      <c r="C23" s="6" t="s">
        <v>247</v>
      </c>
      <c r="D23" s="7" t="s">
        <v>378</v>
      </c>
      <c r="E23" s="6"/>
      <c r="F23" s="117">
        <f>F25</f>
        <v>1525000</v>
      </c>
      <c r="G23" s="117">
        <f>G25</f>
        <v>666100</v>
      </c>
      <c r="H23" s="117">
        <f>H25</f>
        <v>643600</v>
      </c>
    </row>
    <row r="24" spans="1:8" ht="50.25" customHeight="1">
      <c r="A24" s="50" t="s">
        <v>2</v>
      </c>
      <c r="B24" s="6" t="s">
        <v>244</v>
      </c>
      <c r="C24" s="6" t="s">
        <v>247</v>
      </c>
      <c r="D24" s="7" t="s">
        <v>379</v>
      </c>
      <c r="E24" s="6"/>
      <c r="F24" s="117">
        <f>F25</f>
        <v>1525000</v>
      </c>
      <c r="G24" s="117">
        <f>G25</f>
        <v>666100</v>
      </c>
      <c r="H24" s="117">
        <f>H25</f>
        <v>643600</v>
      </c>
    </row>
    <row r="25" spans="1:8" ht="35.25" customHeight="1">
      <c r="A25" s="90" t="s">
        <v>4</v>
      </c>
      <c r="B25" s="6" t="s">
        <v>244</v>
      </c>
      <c r="C25" s="6" t="s">
        <v>247</v>
      </c>
      <c r="D25" s="7" t="s">
        <v>380</v>
      </c>
      <c r="E25" s="6"/>
      <c r="F25" s="117">
        <f>SUM(F26:F28)</f>
        <v>1525000</v>
      </c>
      <c r="G25" s="117">
        <f>SUM(G26:G28)</f>
        <v>666100</v>
      </c>
      <c r="H25" s="117">
        <f>SUM(H26:H28)</f>
        <v>643600</v>
      </c>
    </row>
    <row r="26" spans="1:8" ht="76.5">
      <c r="A26" s="36" t="s">
        <v>392</v>
      </c>
      <c r="B26" s="6" t="s">
        <v>244</v>
      </c>
      <c r="C26" s="6" t="s">
        <v>247</v>
      </c>
      <c r="D26" s="6" t="s">
        <v>280</v>
      </c>
      <c r="E26" s="6" t="s">
        <v>251</v>
      </c>
      <c r="F26" s="117">
        <f>'прил 6'!G23</f>
        <v>989000</v>
      </c>
      <c r="G26" s="117">
        <f>'прил 6'!H23</f>
        <v>666100</v>
      </c>
      <c r="H26" s="117">
        <f>'прил 6'!I23</f>
        <v>643600</v>
      </c>
    </row>
    <row r="27" spans="1:8" ht="39.75" customHeight="1">
      <c r="A27" s="36" t="s">
        <v>375</v>
      </c>
      <c r="B27" s="6" t="s">
        <v>244</v>
      </c>
      <c r="C27" s="6" t="s">
        <v>247</v>
      </c>
      <c r="D27" s="6" t="s">
        <v>280</v>
      </c>
      <c r="E27" s="6" t="s">
        <v>252</v>
      </c>
      <c r="F27" s="117">
        <f>'прил 6'!G24</f>
        <v>520500</v>
      </c>
      <c r="G27" s="117">
        <f>'прил 6'!H24</f>
        <v>0</v>
      </c>
      <c r="H27" s="117">
        <f>'прил 6'!I24</f>
        <v>0</v>
      </c>
    </row>
    <row r="28" spans="1:8" ht="25.5">
      <c r="A28" s="36" t="s">
        <v>288</v>
      </c>
      <c r="B28" s="6" t="s">
        <v>244</v>
      </c>
      <c r="C28" s="6" t="s">
        <v>247</v>
      </c>
      <c r="D28" s="6" t="s">
        <v>280</v>
      </c>
      <c r="E28" s="6" t="s">
        <v>254</v>
      </c>
      <c r="F28" s="117">
        <f>'прил 6'!G25</f>
        <v>15500</v>
      </c>
      <c r="G28" s="117">
        <f>'прил 6'!H25</f>
        <v>0</v>
      </c>
      <c r="H28" s="117">
        <f>'прил 6'!I25</f>
        <v>0</v>
      </c>
    </row>
    <row r="29" spans="1:8" ht="12.75">
      <c r="A29" s="130" t="s">
        <v>205</v>
      </c>
      <c r="B29" s="29" t="s">
        <v>244</v>
      </c>
      <c r="C29" s="29" t="s">
        <v>206</v>
      </c>
      <c r="D29" s="29"/>
      <c r="E29" s="29"/>
      <c r="F29" s="140">
        <f aca="true" t="shared" si="1" ref="F29:H32">F30</f>
        <v>60000</v>
      </c>
      <c r="G29" s="140">
        <f t="shared" si="1"/>
        <v>0</v>
      </c>
      <c r="H29" s="140">
        <f t="shared" si="1"/>
        <v>0</v>
      </c>
    </row>
    <row r="30" spans="1:8" ht="51">
      <c r="A30" s="133" t="s">
        <v>1</v>
      </c>
      <c r="B30" s="6" t="s">
        <v>244</v>
      </c>
      <c r="C30" s="6" t="s">
        <v>206</v>
      </c>
      <c r="D30" s="135" t="s">
        <v>56</v>
      </c>
      <c r="E30" s="6"/>
      <c r="F30" s="141">
        <f t="shared" si="1"/>
        <v>60000</v>
      </c>
      <c r="G30" s="141">
        <f t="shared" si="1"/>
        <v>0</v>
      </c>
      <c r="H30" s="141">
        <f t="shared" si="1"/>
        <v>0</v>
      </c>
    </row>
    <row r="31" spans="1:8" ht="51">
      <c r="A31" s="133" t="s">
        <v>2</v>
      </c>
      <c r="B31" s="6" t="s">
        <v>244</v>
      </c>
      <c r="C31" s="6" t="s">
        <v>206</v>
      </c>
      <c r="D31" s="135" t="s">
        <v>81</v>
      </c>
      <c r="E31" s="6"/>
      <c r="F31" s="141">
        <f t="shared" si="1"/>
        <v>60000</v>
      </c>
      <c r="G31" s="141">
        <f t="shared" si="1"/>
        <v>0</v>
      </c>
      <c r="H31" s="141">
        <f t="shared" si="1"/>
        <v>0</v>
      </c>
    </row>
    <row r="32" spans="1:8" ht="38.25">
      <c r="A32" s="136" t="s">
        <v>27</v>
      </c>
      <c r="B32" s="6" t="s">
        <v>244</v>
      </c>
      <c r="C32" s="6" t="s">
        <v>206</v>
      </c>
      <c r="D32" s="135" t="s">
        <v>323</v>
      </c>
      <c r="E32" s="6"/>
      <c r="F32" s="141">
        <f t="shared" si="1"/>
        <v>60000</v>
      </c>
      <c r="G32" s="141">
        <f t="shared" si="1"/>
        <v>0</v>
      </c>
      <c r="H32" s="141">
        <f t="shared" si="1"/>
        <v>0</v>
      </c>
    </row>
    <row r="33" spans="1:8" ht="38.25">
      <c r="A33" s="136" t="s">
        <v>208</v>
      </c>
      <c r="B33" s="6" t="s">
        <v>244</v>
      </c>
      <c r="C33" s="6" t="s">
        <v>206</v>
      </c>
      <c r="D33" s="135" t="s">
        <v>207</v>
      </c>
      <c r="E33" s="6" t="s">
        <v>254</v>
      </c>
      <c r="F33" s="141">
        <v>60000</v>
      </c>
      <c r="G33" s="141">
        <f>'[1]прил 6'!H30</f>
        <v>0</v>
      </c>
      <c r="H33" s="141">
        <f>'[1]прил 6'!I30</f>
        <v>0</v>
      </c>
    </row>
    <row r="34" spans="1:8" ht="12.75">
      <c r="A34" s="66" t="s">
        <v>297</v>
      </c>
      <c r="B34" s="29" t="s">
        <v>245</v>
      </c>
      <c r="C34" s="29"/>
      <c r="D34" s="29"/>
      <c r="E34" s="29"/>
      <c r="F34" s="121">
        <f aca="true" t="shared" si="2" ref="F34:H37">F35</f>
        <v>80800</v>
      </c>
      <c r="G34" s="121">
        <f t="shared" si="2"/>
        <v>81300</v>
      </c>
      <c r="H34" s="121">
        <f t="shared" si="2"/>
        <v>84000</v>
      </c>
    </row>
    <row r="35" spans="1:8" ht="12.75">
      <c r="A35" s="66" t="s">
        <v>298</v>
      </c>
      <c r="B35" s="29" t="s">
        <v>245</v>
      </c>
      <c r="C35" s="29" t="s">
        <v>246</v>
      </c>
      <c r="D35" s="29"/>
      <c r="E35" s="29"/>
      <c r="F35" s="121">
        <f t="shared" si="2"/>
        <v>80800</v>
      </c>
      <c r="G35" s="121">
        <f t="shared" si="2"/>
        <v>81300</v>
      </c>
      <c r="H35" s="121">
        <f t="shared" si="2"/>
        <v>84000</v>
      </c>
    </row>
    <row r="36" spans="1:8" ht="48.75" customHeight="1">
      <c r="A36" s="50" t="s">
        <v>1</v>
      </c>
      <c r="B36" s="6" t="s">
        <v>245</v>
      </c>
      <c r="C36" s="6" t="s">
        <v>246</v>
      </c>
      <c r="D36" s="7" t="s">
        <v>56</v>
      </c>
      <c r="E36" s="6"/>
      <c r="F36" s="117">
        <f t="shared" si="2"/>
        <v>80800</v>
      </c>
      <c r="G36" s="117">
        <f t="shared" si="2"/>
        <v>81300</v>
      </c>
      <c r="H36" s="117">
        <f t="shared" si="2"/>
        <v>84000</v>
      </c>
    </row>
    <row r="37" spans="1:8" ht="25.5" customHeight="1">
      <c r="A37" s="50" t="s">
        <v>410</v>
      </c>
      <c r="B37" s="6" t="s">
        <v>245</v>
      </c>
      <c r="C37" s="6" t="s">
        <v>246</v>
      </c>
      <c r="D37" s="7" t="s">
        <v>66</v>
      </c>
      <c r="E37" s="6"/>
      <c r="F37" s="117">
        <f t="shared" si="2"/>
        <v>80800</v>
      </c>
      <c r="G37" s="117">
        <f t="shared" si="2"/>
        <v>81300</v>
      </c>
      <c r="H37" s="117">
        <f t="shared" si="2"/>
        <v>84000</v>
      </c>
    </row>
    <row r="38" spans="1:8" ht="38.25">
      <c r="A38" s="33" t="s">
        <v>5</v>
      </c>
      <c r="B38" s="6" t="s">
        <v>245</v>
      </c>
      <c r="C38" s="6" t="s">
        <v>246</v>
      </c>
      <c r="D38" s="7" t="s">
        <v>67</v>
      </c>
      <c r="E38" s="6"/>
      <c r="F38" s="117">
        <f>SUM(F39:F40)</f>
        <v>80800</v>
      </c>
      <c r="G38" s="117">
        <f>SUM(G39:G40)</f>
        <v>81300</v>
      </c>
      <c r="H38" s="117">
        <f>SUM(H39:H40)</f>
        <v>84000</v>
      </c>
    </row>
    <row r="39" spans="1:8" ht="89.25">
      <c r="A39" s="36" t="s">
        <v>394</v>
      </c>
      <c r="B39" s="6" t="s">
        <v>245</v>
      </c>
      <c r="C39" s="6" t="s">
        <v>246</v>
      </c>
      <c r="D39" s="6" t="s">
        <v>272</v>
      </c>
      <c r="E39" s="6" t="s">
        <v>251</v>
      </c>
      <c r="F39" s="117">
        <f>'прил 6'!G36</f>
        <v>75900</v>
      </c>
      <c r="G39" s="117">
        <f>'прил 6'!H36</f>
        <v>76200</v>
      </c>
      <c r="H39" s="117">
        <f>'прил 6'!I36</f>
        <v>78900</v>
      </c>
    </row>
    <row r="40" spans="1:8" ht="50.25" customHeight="1">
      <c r="A40" s="36" t="s">
        <v>374</v>
      </c>
      <c r="B40" s="6" t="s">
        <v>245</v>
      </c>
      <c r="C40" s="6" t="s">
        <v>246</v>
      </c>
      <c r="D40" s="6" t="s">
        <v>272</v>
      </c>
      <c r="E40" s="6" t="s">
        <v>252</v>
      </c>
      <c r="F40" s="117">
        <f>'прил 6'!G37</f>
        <v>4900</v>
      </c>
      <c r="G40" s="117">
        <f>'прил 6'!H37</f>
        <v>5100</v>
      </c>
      <c r="H40" s="117">
        <f>'прил 6'!I37</f>
        <v>5100</v>
      </c>
    </row>
    <row r="41" spans="1:8" ht="25.5">
      <c r="A41" s="66" t="s">
        <v>299</v>
      </c>
      <c r="B41" s="29" t="s">
        <v>246</v>
      </c>
      <c r="C41" s="29"/>
      <c r="D41" s="29"/>
      <c r="E41" s="29"/>
      <c r="F41" s="121">
        <f aca="true" t="shared" si="3" ref="F41:H44">F42</f>
        <v>1000</v>
      </c>
      <c r="G41" s="121">
        <f t="shared" si="3"/>
        <v>0</v>
      </c>
      <c r="H41" s="121">
        <f t="shared" si="3"/>
        <v>0</v>
      </c>
    </row>
    <row r="42" spans="1:8" ht="38.25">
      <c r="A42" s="66" t="s">
        <v>391</v>
      </c>
      <c r="B42" s="29" t="s">
        <v>246</v>
      </c>
      <c r="C42" s="29" t="s">
        <v>260</v>
      </c>
      <c r="D42" s="29"/>
      <c r="E42" s="29"/>
      <c r="F42" s="121">
        <f t="shared" si="3"/>
        <v>1000</v>
      </c>
      <c r="G42" s="121">
        <f t="shared" si="3"/>
        <v>0</v>
      </c>
      <c r="H42" s="121">
        <f t="shared" si="3"/>
        <v>0</v>
      </c>
    </row>
    <row r="43" spans="1:8" ht="48" customHeight="1">
      <c r="A43" s="50" t="s">
        <v>1</v>
      </c>
      <c r="B43" s="6" t="s">
        <v>246</v>
      </c>
      <c r="C43" s="6" t="s">
        <v>260</v>
      </c>
      <c r="D43" s="7" t="s">
        <v>56</v>
      </c>
      <c r="E43" s="6"/>
      <c r="F43" s="117">
        <f t="shared" si="3"/>
        <v>1000</v>
      </c>
      <c r="G43" s="117">
        <f t="shared" si="3"/>
        <v>0</v>
      </c>
      <c r="H43" s="117">
        <f t="shared" si="3"/>
        <v>0</v>
      </c>
    </row>
    <row r="44" spans="1:8" ht="50.25" customHeight="1">
      <c r="A44" s="50" t="s">
        <v>6</v>
      </c>
      <c r="B44" s="6" t="s">
        <v>246</v>
      </c>
      <c r="C44" s="6" t="s">
        <v>260</v>
      </c>
      <c r="D44" s="7" t="s">
        <v>70</v>
      </c>
      <c r="E44" s="6"/>
      <c r="F44" s="117">
        <f t="shared" si="3"/>
        <v>1000</v>
      </c>
      <c r="G44" s="117">
        <f t="shared" si="3"/>
        <v>0</v>
      </c>
      <c r="H44" s="117">
        <f t="shared" si="3"/>
        <v>0</v>
      </c>
    </row>
    <row r="45" spans="1:8" ht="63.75">
      <c r="A45" s="33" t="s">
        <v>7</v>
      </c>
      <c r="B45" s="6" t="s">
        <v>246</v>
      </c>
      <c r="C45" s="6" t="s">
        <v>260</v>
      </c>
      <c r="D45" s="7" t="s">
        <v>71</v>
      </c>
      <c r="E45" s="6"/>
      <c r="F45" s="117">
        <f>SUM(F46:F46)</f>
        <v>1000</v>
      </c>
      <c r="G45" s="117">
        <f>SUM(G46:G46)</f>
        <v>0</v>
      </c>
      <c r="H45" s="117">
        <f>SUM(H46:H46)</f>
        <v>0</v>
      </c>
    </row>
    <row r="46" spans="1:8" ht="51">
      <c r="A46" s="36" t="s">
        <v>373</v>
      </c>
      <c r="B46" s="6" t="s">
        <v>246</v>
      </c>
      <c r="C46" s="6" t="s">
        <v>260</v>
      </c>
      <c r="D46" s="6" t="s">
        <v>300</v>
      </c>
      <c r="E46" s="6" t="s">
        <v>252</v>
      </c>
      <c r="F46" s="117">
        <f>'прил 6'!G43</f>
        <v>1000</v>
      </c>
      <c r="G46" s="117">
        <f>'прил 6'!H43</f>
        <v>0</v>
      </c>
      <c r="H46" s="117">
        <f>'прил 6'!I43</f>
        <v>0</v>
      </c>
    </row>
    <row r="47" spans="1:8" ht="12.75">
      <c r="A47" s="66" t="s">
        <v>301</v>
      </c>
      <c r="B47" s="29" t="s">
        <v>247</v>
      </c>
      <c r="C47" s="29"/>
      <c r="D47" s="29"/>
      <c r="E47" s="29"/>
      <c r="F47" s="121">
        <f>F48+F53</f>
        <v>930500</v>
      </c>
      <c r="G47" s="121">
        <f>G48+G53</f>
        <v>0</v>
      </c>
      <c r="H47" s="121">
        <f>H48+H53</f>
        <v>0</v>
      </c>
    </row>
    <row r="48" spans="1:8" ht="12.75">
      <c r="A48" s="66" t="s">
        <v>302</v>
      </c>
      <c r="B48" s="29" t="s">
        <v>247</v>
      </c>
      <c r="C48" s="29" t="s">
        <v>260</v>
      </c>
      <c r="D48" s="29"/>
      <c r="E48" s="29"/>
      <c r="F48" s="121">
        <f aca="true" t="shared" si="4" ref="F48:H50">F49</f>
        <v>930500</v>
      </c>
      <c r="G48" s="121">
        <f t="shared" si="4"/>
        <v>0</v>
      </c>
      <c r="H48" s="121">
        <f t="shared" si="4"/>
        <v>0</v>
      </c>
    </row>
    <row r="49" spans="1:8" ht="37.5" customHeight="1">
      <c r="A49" s="50" t="s">
        <v>1</v>
      </c>
      <c r="B49" s="6" t="s">
        <v>247</v>
      </c>
      <c r="C49" s="6" t="s">
        <v>260</v>
      </c>
      <c r="D49" s="7" t="s">
        <v>56</v>
      </c>
      <c r="E49" s="6"/>
      <c r="F49" s="117">
        <f t="shared" si="4"/>
        <v>930500</v>
      </c>
      <c r="G49" s="117">
        <f t="shared" si="4"/>
        <v>0</v>
      </c>
      <c r="H49" s="117">
        <f t="shared" si="4"/>
        <v>0</v>
      </c>
    </row>
    <row r="50" spans="1:8" ht="25.5" customHeight="1">
      <c r="A50" s="50" t="s">
        <v>410</v>
      </c>
      <c r="B50" s="6" t="s">
        <v>247</v>
      </c>
      <c r="C50" s="6" t="s">
        <v>260</v>
      </c>
      <c r="D50" s="7" t="s">
        <v>66</v>
      </c>
      <c r="E50" s="6"/>
      <c r="F50" s="117">
        <f t="shared" si="4"/>
        <v>930500</v>
      </c>
      <c r="G50" s="117">
        <f t="shared" si="4"/>
        <v>0</v>
      </c>
      <c r="H50" s="117">
        <f t="shared" si="4"/>
        <v>0</v>
      </c>
    </row>
    <row r="51" spans="1:8" ht="74.25" customHeight="1">
      <c r="A51" s="33" t="s">
        <v>421</v>
      </c>
      <c r="B51" s="6" t="s">
        <v>247</v>
      </c>
      <c r="C51" s="6" t="s">
        <v>260</v>
      </c>
      <c r="D51" s="7" t="s">
        <v>418</v>
      </c>
      <c r="E51" s="6"/>
      <c r="F51" s="117">
        <f>SUM(F52:F52)</f>
        <v>930500</v>
      </c>
      <c r="G51" s="117">
        <f>SUM(G52:G52)</f>
        <v>0</v>
      </c>
      <c r="H51" s="117">
        <f>SUM(H52:H52)</f>
        <v>0</v>
      </c>
    </row>
    <row r="52" spans="1:8" ht="51">
      <c r="A52" s="36" t="s">
        <v>411</v>
      </c>
      <c r="B52" s="6" t="s">
        <v>247</v>
      </c>
      <c r="C52" s="6" t="s">
        <v>260</v>
      </c>
      <c r="D52" s="7" t="s">
        <v>420</v>
      </c>
      <c r="E52" s="6" t="s">
        <v>252</v>
      </c>
      <c r="F52" s="117">
        <f>'прил 6'!G49</f>
        <v>930500</v>
      </c>
      <c r="G52" s="117">
        <f>'прил 6'!H49</f>
        <v>0</v>
      </c>
      <c r="H52" s="117">
        <f>'прил 6'!I49</f>
        <v>0</v>
      </c>
    </row>
    <row r="53" spans="1:8" ht="12.75" hidden="1">
      <c r="A53" s="66" t="s">
        <v>304</v>
      </c>
      <c r="B53" s="29" t="s">
        <v>247</v>
      </c>
      <c r="C53" s="29" t="s">
        <v>305</v>
      </c>
      <c r="D53" s="29"/>
      <c r="E53" s="29"/>
      <c r="F53" s="121">
        <f>F54+F58</f>
        <v>0</v>
      </c>
      <c r="G53" s="121">
        <f>G54+G58</f>
        <v>0</v>
      </c>
      <c r="H53" s="121">
        <f>H54+H58</f>
        <v>0</v>
      </c>
    </row>
    <row r="54" spans="1:8" ht="50.25" customHeight="1" hidden="1">
      <c r="A54" s="50" t="s">
        <v>1</v>
      </c>
      <c r="B54" s="6" t="s">
        <v>247</v>
      </c>
      <c r="C54" s="6" t="s">
        <v>305</v>
      </c>
      <c r="D54" s="7" t="s">
        <v>39</v>
      </c>
      <c r="E54" s="6"/>
      <c r="F54" s="117">
        <f aca="true" t="shared" si="5" ref="F54:H55">F55</f>
        <v>0</v>
      </c>
      <c r="G54" s="117">
        <f t="shared" si="5"/>
        <v>0</v>
      </c>
      <c r="H54" s="117">
        <f t="shared" si="5"/>
        <v>0</v>
      </c>
    </row>
    <row r="55" spans="1:8" ht="23.25" customHeight="1" hidden="1">
      <c r="A55" s="50" t="s">
        <v>303</v>
      </c>
      <c r="B55" s="6" t="s">
        <v>247</v>
      </c>
      <c r="C55" s="6" t="s">
        <v>305</v>
      </c>
      <c r="D55" s="7" t="s">
        <v>44</v>
      </c>
      <c r="E55" s="6"/>
      <c r="F55" s="117">
        <f t="shared" si="5"/>
        <v>0</v>
      </c>
      <c r="G55" s="117">
        <f t="shared" si="5"/>
        <v>0</v>
      </c>
      <c r="H55" s="117">
        <f t="shared" si="5"/>
        <v>0</v>
      </c>
    </row>
    <row r="56" spans="1:8" ht="25.5" customHeight="1" hidden="1">
      <c r="A56" s="33" t="s">
        <v>306</v>
      </c>
      <c r="B56" s="6" t="s">
        <v>247</v>
      </c>
      <c r="C56" s="6" t="s">
        <v>305</v>
      </c>
      <c r="D56" s="7" t="s">
        <v>52</v>
      </c>
      <c r="E56" s="6"/>
      <c r="F56" s="117">
        <f>SUM(F57:F57)</f>
        <v>0</v>
      </c>
      <c r="G56" s="117">
        <f>SUM(G57:G57)</f>
        <v>0</v>
      </c>
      <c r="H56" s="117">
        <f>SUM(H57:H57)</f>
        <v>0</v>
      </c>
    </row>
    <row r="57" spans="1:8" ht="51" hidden="1">
      <c r="A57" s="36" t="s">
        <v>307</v>
      </c>
      <c r="B57" s="6" t="s">
        <v>247</v>
      </c>
      <c r="C57" s="6" t="s">
        <v>305</v>
      </c>
      <c r="D57" s="6" t="s">
        <v>308</v>
      </c>
      <c r="E57" s="6" t="s">
        <v>252</v>
      </c>
      <c r="F57" s="117">
        <f>'прил 6'!G54</f>
        <v>0</v>
      </c>
      <c r="G57" s="117">
        <f>'прил 6'!H54</f>
        <v>0</v>
      </c>
      <c r="H57" s="117">
        <f>'прил 6'!I54</f>
        <v>0</v>
      </c>
    </row>
    <row r="58" spans="1:8" ht="25.5" customHeight="1" hidden="1">
      <c r="A58" s="36" t="s">
        <v>74</v>
      </c>
      <c r="B58" s="6" t="s">
        <v>247</v>
      </c>
      <c r="C58" s="6" t="s">
        <v>305</v>
      </c>
      <c r="D58" s="7" t="s">
        <v>82</v>
      </c>
      <c r="E58" s="6"/>
      <c r="F58" s="117">
        <f>SUM(F59:F59)</f>
        <v>0</v>
      </c>
      <c r="G58" s="117">
        <f>SUM(G59:G59)</f>
        <v>0</v>
      </c>
      <c r="H58" s="117">
        <f>SUM(H59:H59)</f>
        <v>0</v>
      </c>
    </row>
    <row r="59" spans="1:8" ht="51" hidden="1">
      <c r="A59" s="36" t="s">
        <v>75</v>
      </c>
      <c r="B59" s="6" t="s">
        <v>247</v>
      </c>
      <c r="C59" s="6" t="s">
        <v>305</v>
      </c>
      <c r="D59" s="6" t="s">
        <v>83</v>
      </c>
      <c r="E59" s="6" t="s">
        <v>252</v>
      </c>
      <c r="F59" s="117">
        <f>'прил 6'!G56</f>
        <v>0</v>
      </c>
      <c r="G59" s="117">
        <f>'прил 6'!H56</f>
        <v>0</v>
      </c>
      <c r="H59" s="117">
        <f>'прил 6'!I56</f>
        <v>0</v>
      </c>
    </row>
    <row r="60" spans="1:8" ht="12.75">
      <c r="A60" s="66" t="s">
        <v>309</v>
      </c>
      <c r="B60" s="29" t="s">
        <v>248</v>
      </c>
      <c r="C60" s="29"/>
      <c r="D60" s="29"/>
      <c r="E60" s="29"/>
      <c r="F60" s="121">
        <f aca="true" t="shared" si="6" ref="F60:H62">F61</f>
        <v>533784.9299999999</v>
      </c>
      <c r="G60" s="121">
        <f t="shared" si="6"/>
        <v>39784.93</v>
      </c>
      <c r="H60" s="121">
        <f t="shared" si="6"/>
        <v>39784.93</v>
      </c>
    </row>
    <row r="61" spans="1:8" ht="12.75">
      <c r="A61" s="66" t="s">
        <v>310</v>
      </c>
      <c r="B61" s="29" t="s">
        <v>248</v>
      </c>
      <c r="C61" s="29" t="s">
        <v>246</v>
      </c>
      <c r="D61" s="29"/>
      <c r="E61" s="29"/>
      <c r="F61" s="121">
        <f t="shared" si="6"/>
        <v>533784.9299999999</v>
      </c>
      <c r="G61" s="121">
        <f t="shared" si="6"/>
        <v>39784.93</v>
      </c>
      <c r="H61" s="121">
        <f t="shared" si="6"/>
        <v>39784.93</v>
      </c>
    </row>
    <row r="62" spans="1:8" ht="51" customHeight="1">
      <c r="A62" s="50" t="s">
        <v>1</v>
      </c>
      <c r="B62" s="6" t="s">
        <v>248</v>
      </c>
      <c r="C62" s="6" t="s">
        <v>246</v>
      </c>
      <c r="D62" s="7" t="s">
        <v>56</v>
      </c>
      <c r="E62" s="6"/>
      <c r="F62" s="117">
        <f t="shared" si="6"/>
        <v>533784.9299999999</v>
      </c>
      <c r="G62" s="117">
        <f t="shared" si="6"/>
        <v>39784.93</v>
      </c>
      <c r="H62" s="117">
        <f t="shared" si="6"/>
        <v>39784.93</v>
      </c>
    </row>
    <row r="63" spans="1:8" ht="40.5" customHeight="1">
      <c r="A63" s="50" t="s">
        <v>15</v>
      </c>
      <c r="B63" s="6" t="s">
        <v>248</v>
      </c>
      <c r="C63" s="6" t="s">
        <v>246</v>
      </c>
      <c r="D63" s="7" t="s">
        <v>57</v>
      </c>
      <c r="E63" s="6"/>
      <c r="F63" s="117">
        <f>F64+F68+F70+F72+F74</f>
        <v>533784.9299999999</v>
      </c>
      <c r="G63" s="117">
        <f>G64+G68+G70+G72+G74</f>
        <v>39784.93</v>
      </c>
      <c r="H63" s="117">
        <f>H64+H68+H70+H72+H74</f>
        <v>39784.93</v>
      </c>
    </row>
    <row r="64" spans="1:8" ht="26.25" customHeight="1">
      <c r="A64" s="33" t="s">
        <v>311</v>
      </c>
      <c r="B64" s="6" t="s">
        <v>248</v>
      </c>
      <c r="C64" s="6" t="s">
        <v>246</v>
      </c>
      <c r="D64" s="7" t="s">
        <v>58</v>
      </c>
      <c r="E64" s="6"/>
      <c r="F64" s="117">
        <f>SUM(F65:F67)</f>
        <v>276784.93</v>
      </c>
      <c r="G64" s="117">
        <f>SUM(G65:G66)</f>
        <v>39784.93</v>
      </c>
      <c r="H64" s="117">
        <f>SUM(H65:H66)</f>
        <v>39784.93</v>
      </c>
    </row>
    <row r="65" spans="1:8" ht="39.75" customHeight="1">
      <c r="A65" s="36" t="s">
        <v>372</v>
      </c>
      <c r="B65" s="6" t="s">
        <v>248</v>
      </c>
      <c r="C65" s="6" t="s">
        <v>246</v>
      </c>
      <c r="D65" s="7" t="s">
        <v>278</v>
      </c>
      <c r="E65" s="6" t="s">
        <v>252</v>
      </c>
      <c r="F65" s="117">
        <f>'прил 6'!G62</f>
        <v>39784.93</v>
      </c>
      <c r="G65" s="117">
        <f>'прил 6'!H62</f>
        <v>39784.93</v>
      </c>
      <c r="H65" s="117">
        <f>'прил 6'!I62</f>
        <v>39784.93</v>
      </c>
    </row>
    <row r="66" spans="1:8" ht="39.75" customHeight="1">
      <c r="A66" s="36" t="s">
        <v>372</v>
      </c>
      <c r="B66" s="6" t="s">
        <v>248</v>
      </c>
      <c r="C66" s="6" t="s">
        <v>246</v>
      </c>
      <c r="D66" s="7" t="s">
        <v>264</v>
      </c>
      <c r="E66" s="6" t="s">
        <v>252</v>
      </c>
      <c r="F66" s="117">
        <f>'прил 6'!G63</f>
        <v>236000</v>
      </c>
      <c r="G66" s="117">
        <f>'прил 6'!H63</f>
        <v>0</v>
      </c>
      <c r="H66" s="117">
        <f>'прил 6'!I63</f>
        <v>0</v>
      </c>
    </row>
    <row r="67" spans="1:8" ht="30" customHeight="1">
      <c r="A67" s="136" t="s">
        <v>212</v>
      </c>
      <c r="B67" s="6" t="s">
        <v>248</v>
      </c>
      <c r="C67" s="6" t="s">
        <v>246</v>
      </c>
      <c r="D67" s="6" t="s">
        <v>264</v>
      </c>
      <c r="E67" s="6" t="s">
        <v>254</v>
      </c>
      <c r="F67" s="141">
        <f>'прил 6'!G64</f>
        <v>1000</v>
      </c>
      <c r="G67" s="141">
        <v>0</v>
      </c>
      <c r="H67" s="141">
        <v>0</v>
      </c>
    </row>
    <row r="68" spans="1:8" ht="25.5">
      <c r="A68" s="137" t="s">
        <v>209</v>
      </c>
      <c r="B68" s="6" t="s">
        <v>248</v>
      </c>
      <c r="C68" s="6" t="s">
        <v>246</v>
      </c>
      <c r="D68" s="6" t="s">
        <v>59</v>
      </c>
      <c r="E68" s="6"/>
      <c r="F68" s="141">
        <f>SUM(F69:F69)</f>
        <v>38000</v>
      </c>
      <c r="G68" s="141">
        <f>SUM(G69:G69)</f>
        <v>0</v>
      </c>
      <c r="H68" s="141">
        <f>SUM(H69:H69)</f>
        <v>0</v>
      </c>
    </row>
    <row r="69" spans="1:8" ht="38.25">
      <c r="A69" s="136" t="s">
        <v>210</v>
      </c>
      <c r="B69" s="6" t="s">
        <v>248</v>
      </c>
      <c r="C69" s="6" t="s">
        <v>246</v>
      </c>
      <c r="D69" s="6" t="s">
        <v>213</v>
      </c>
      <c r="E69" s="6" t="s">
        <v>252</v>
      </c>
      <c r="F69" s="141">
        <f>'прил 6'!G66</f>
        <v>38000</v>
      </c>
      <c r="G69" s="141">
        <f>'[1]прил 6'!H65</f>
        <v>0</v>
      </c>
      <c r="H69" s="141">
        <f>'[1]прил 6'!I65</f>
        <v>0</v>
      </c>
    </row>
    <row r="70" spans="1:8" ht="25.5" hidden="1">
      <c r="A70" s="33" t="s">
        <v>313</v>
      </c>
      <c r="B70" s="6" t="s">
        <v>248</v>
      </c>
      <c r="C70" s="6" t="s">
        <v>246</v>
      </c>
      <c r="D70" s="7" t="s">
        <v>54</v>
      </c>
      <c r="E70" s="6"/>
      <c r="F70" s="117">
        <f>SUM(F71:F71)</f>
        <v>0</v>
      </c>
      <c r="G70" s="117">
        <f>SUM(G71:G71)</f>
        <v>0</v>
      </c>
      <c r="H70" s="117">
        <f>SUM(H71:H71)</f>
        <v>0</v>
      </c>
    </row>
    <row r="71" spans="1:8" ht="38.25" hidden="1">
      <c r="A71" s="36" t="s">
        <v>314</v>
      </c>
      <c r="B71" s="6" t="s">
        <v>248</v>
      </c>
      <c r="C71" s="6" t="s">
        <v>246</v>
      </c>
      <c r="D71" s="6" t="s">
        <v>315</v>
      </c>
      <c r="E71" s="6" t="s">
        <v>252</v>
      </c>
      <c r="F71" s="117">
        <f>'прил 6'!G68</f>
        <v>0</v>
      </c>
      <c r="G71" s="117">
        <f>'прил 6'!H68</f>
        <v>0</v>
      </c>
      <c r="H71" s="117">
        <f>'прил 6'!I68</f>
        <v>0</v>
      </c>
    </row>
    <row r="72" spans="1:8" ht="25.5">
      <c r="A72" s="33" t="s">
        <v>316</v>
      </c>
      <c r="B72" s="6" t="s">
        <v>248</v>
      </c>
      <c r="C72" s="6" t="s">
        <v>246</v>
      </c>
      <c r="D72" s="7" t="s">
        <v>382</v>
      </c>
      <c r="E72" s="6"/>
      <c r="F72" s="117">
        <f>SUM(F73:F73)</f>
        <v>50000</v>
      </c>
      <c r="G72" s="117">
        <f>SUM(G73:G73)</f>
        <v>0</v>
      </c>
      <c r="H72" s="117">
        <f>SUM(H73:H73)</f>
        <v>0</v>
      </c>
    </row>
    <row r="73" spans="1:8" ht="51">
      <c r="A73" s="36" t="s">
        <v>376</v>
      </c>
      <c r="B73" s="6" t="s">
        <v>248</v>
      </c>
      <c r="C73" s="6" t="s">
        <v>246</v>
      </c>
      <c r="D73" s="6" t="s">
        <v>383</v>
      </c>
      <c r="E73" s="6" t="s">
        <v>252</v>
      </c>
      <c r="F73" s="117">
        <f>'прил 6'!G70</f>
        <v>50000</v>
      </c>
      <c r="G73" s="117">
        <f>'прил 6'!H70</f>
        <v>0</v>
      </c>
      <c r="H73" s="117">
        <f>'прил 6'!I70</f>
        <v>0</v>
      </c>
    </row>
    <row r="74" spans="1:8" ht="38.25">
      <c r="A74" s="33" t="s">
        <v>412</v>
      </c>
      <c r="B74" s="6" t="s">
        <v>248</v>
      </c>
      <c r="C74" s="6" t="s">
        <v>246</v>
      </c>
      <c r="D74" s="7" t="s">
        <v>384</v>
      </c>
      <c r="E74" s="6"/>
      <c r="F74" s="117">
        <f>SUM(F75:F75)</f>
        <v>169000</v>
      </c>
      <c r="G74" s="117">
        <f>SUM(G75:G75)</f>
        <v>0</v>
      </c>
      <c r="H74" s="117">
        <f>SUM(H75:H75)</f>
        <v>0</v>
      </c>
    </row>
    <row r="75" spans="1:8" ht="51.75" customHeight="1">
      <c r="A75" s="36" t="s">
        <v>377</v>
      </c>
      <c r="B75" s="6" t="s">
        <v>248</v>
      </c>
      <c r="C75" s="6" t="s">
        <v>246</v>
      </c>
      <c r="D75" s="6" t="s">
        <v>267</v>
      </c>
      <c r="E75" s="6" t="s">
        <v>252</v>
      </c>
      <c r="F75" s="117">
        <f>'прил 6'!G72</f>
        <v>169000</v>
      </c>
      <c r="G75" s="117">
        <f>'прил 6'!H72</f>
        <v>0</v>
      </c>
      <c r="H75" s="117">
        <f>'прил 6'!I72</f>
        <v>0</v>
      </c>
    </row>
    <row r="76" spans="1:8" ht="12.75">
      <c r="A76" s="66" t="s">
        <v>319</v>
      </c>
      <c r="B76" s="29" t="s">
        <v>249</v>
      </c>
      <c r="C76" s="29"/>
      <c r="D76" s="29"/>
      <c r="E76" s="29"/>
      <c r="F76" s="121">
        <f aca="true" t="shared" si="7" ref="F76:H79">F77</f>
        <v>772000</v>
      </c>
      <c r="G76" s="121">
        <f t="shared" si="7"/>
        <v>400000</v>
      </c>
      <c r="H76" s="121">
        <f t="shared" si="7"/>
        <v>400000</v>
      </c>
    </row>
    <row r="77" spans="1:8" ht="12.75">
      <c r="A77" s="66" t="s">
        <v>320</v>
      </c>
      <c r="B77" s="29" t="s">
        <v>249</v>
      </c>
      <c r="C77" s="29" t="s">
        <v>244</v>
      </c>
      <c r="D77" s="29"/>
      <c r="E77" s="29"/>
      <c r="F77" s="121">
        <f t="shared" si="7"/>
        <v>772000</v>
      </c>
      <c r="G77" s="121">
        <f t="shared" si="7"/>
        <v>400000</v>
      </c>
      <c r="H77" s="121">
        <f t="shared" si="7"/>
        <v>400000</v>
      </c>
    </row>
    <row r="78" spans="1:8" ht="51">
      <c r="A78" s="50" t="s">
        <v>1</v>
      </c>
      <c r="B78" s="6" t="s">
        <v>249</v>
      </c>
      <c r="C78" s="6" t="s">
        <v>244</v>
      </c>
      <c r="D78" s="7" t="s">
        <v>56</v>
      </c>
      <c r="E78" s="6"/>
      <c r="F78" s="117">
        <f t="shared" si="7"/>
        <v>772000</v>
      </c>
      <c r="G78" s="117">
        <f t="shared" si="7"/>
        <v>400000</v>
      </c>
      <c r="H78" s="117">
        <f t="shared" si="7"/>
        <v>400000</v>
      </c>
    </row>
    <row r="79" spans="1:8" ht="25.5" customHeight="1">
      <c r="A79" s="50" t="s">
        <v>410</v>
      </c>
      <c r="B79" s="6" t="s">
        <v>249</v>
      </c>
      <c r="C79" s="6" t="s">
        <v>244</v>
      </c>
      <c r="D79" s="7" t="s">
        <v>385</v>
      </c>
      <c r="E79" s="6"/>
      <c r="F79" s="117">
        <f t="shared" si="7"/>
        <v>772000</v>
      </c>
      <c r="G79" s="117">
        <f t="shared" si="7"/>
        <v>400000</v>
      </c>
      <c r="H79" s="117">
        <f t="shared" si="7"/>
        <v>400000</v>
      </c>
    </row>
    <row r="80" spans="1:8" ht="38.25">
      <c r="A80" s="33" t="s">
        <v>13</v>
      </c>
      <c r="B80" s="6" t="s">
        <v>249</v>
      </c>
      <c r="C80" s="6" t="s">
        <v>244</v>
      </c>
      <c r="D80" s="7" t="s">
        <v>386</v>
      </c>
      <c r="E80" s="6"/>
      <c r="F80" s="117">
        <f>SUM(F81:F82)</f>
        <v>772000</v>
      </c>
      <c r="G80" s="117">
        <f>SUM(G81:G82)</f>
        <v>400000</v>
      </c>
      <c r="H80" s="117">
        <f>SUM(H81:H82)</f>
        <v>400000</v>
      </c>
    </row>
    <row r="81" spans="1:8" ht="89.25">
      <c r="A81" s="36" t="s">
        <v>395</v>
      </c>
      <c r="B81" s="6" t="s">
        <v>249</v>
      </c>
      <c r="C81" s="6" t="s">
        <v>244</v>
      </c>
      <c r="D81" s="6" t="s">
        <v>271</v>
      </c>
      <c r="E81" s="6" t="s">
        <v>251</v>
      </c>
      <c r="F81" s="117">
        <f>'прил 6'!G78</f>
        <v>646000</v>
      </c>
      <c r="G81" s="117">
        <f>'прил 6'!H78</f>
        <v>400000</v>
      </c>
      <c r="H81" s="117">
        <f>'прил 6'!I78</f>
        <v>400000</v>
      </c>
    </row>
    <row r="82" spans="1:8" ht="53.25" customHeight="1">
      <c r="A82" s="36" t="s">
        <v>371</v>
      </c>
      <c r="B82" s="6" t="s">
        <v>249</v>
      </c>
      <c r="C82" s="6" t="s">
        <v>244</v>
      </c>
      <c r="D82" s="6" t="s">
        <v>271</v>
      </c>
      <c r="E82" s="6" t="s">
        <v>252</v>
      </c>
      <c r="F82" s="117">
        <f>'прил 6'!G79</f>
        <v>126000</v>
      </c>
      <c r="G82" s="117">
        <f>'прил 6'!H79</f>
        <v>0</v>
      </c>
      <c r="H82" s="117">
        <f>'прил 6'!I79</f>
        <v>0</v>
      </c>
    </row>
    <row r="83" spans="1:8" s="51" customFormat="1" ht="12.75" hidden="1">
      <c r="A83" s="70" t="s">
        <v>321</v>
      </c>
      <c r="B83" s="29" t="s">
        <v>259</v>
      </c>
      <c r="C83" s="29"/>
      <c r="D83" s="29"/>
      <c r="E83" s="29"/>
      <c r="F83" s="121">
        <f aca="true" t="shared" si="8" ref="F83:H85">F84</f>
        <v>0</v>
      </c>
      <c r="G83" s="121">
        <f t="shared" si="8"/>
        <v>0</v>
      </c>
      <c r="H83" s="121">
        <f t="shared" si="8"/>
        <v>0</v>
      </c>
    </row>
    <row r="84" spans="1:8" s="51" customFormat="1" ht="12.75" hidden="1">
      <c r="A84" s="70" t="s">
        <v>322</v>
      </c>
      <c r="B84" s="29" t="s">
        <v>259</v>
      </c>
      <c r="C84" s="29" t="s">
        <v>244</v>
      </c>
      <c r="D84" s="29"/>
      <c r="E84" s="29"/>
      <c r="F84" s="121">
        <f t="shared" si="8"/>
        <v>0</v>
      </c>
      <c r="G84" s="121">
        <f t="shared" si="8"/>
        <v>0</v>
      </c>
      <c r="H84" s="121">
        <f t="shared" si="8"/>
        <v>0</v>
      </c>
    </row>
    <row r="85" spans="1:8" ht="51" hidden="1">
      <c r="A85" s="50" t="s">
        <v>1</v>
      </c>
      <c r="B85" s="6" t="s">
        <v>259</v>
      </c>
      <c r="C85" s="6" t="s">
        <v>244</v>
      </c>
      <c r="D85" s="7" t="s">
        <v>56</v>
      </c>
      <c r="E85" s="6"/>
      <c r="F85" s="117">
        <f t="shared" si="8"/>
        <v>0</v>
      </c>
      <c r="G85" s="117">
        <f t="shared" si="8"/>
        <v>0</v>
      </c>
      <c r="H85" s="117">
        <f t="shared" si="8"/>
        <v>0</v>
      </c>
    </row>
    <row r="86" spans="1:8" ht="51" hidden="1">
      <c r="A86" s="50" t="s">
        <v>2</v>
      </c>
      <c r="B86" s="6" t="s">
        <v>259</v>
      </c>
      <c r="C86" s="6" t="s">
        <v>244</v>
      </c>
      <c r="D86" s="7" t="s">
        <v>381</v>
      </c>
      <c r="E86" s="6"/>
      <c r="F86" s="117">
        <f>SUM(F87)</f>
        <v>0</v>
      </c>
      <c r="G86" s="117">
        <f>SUM(G87)</f>
        <v>0</v>
      </c>
      <c r="H86" s="117">
        <f>SUM(H87)</f>
        <v>0</v>
      </c>
    </row>
    <row r="87" spans="1:8" ht="38.25" hidden="1">
      <c r="A87" s="90" t="s">
        <v>9</v>
      </c>
      <c r="B87" s="6" t="s">
        <v>259</v>
      </c>
      <c r="C87" s="6" t="s">
        <v>244</v>
      </c>
      <c r="D87" s="6" t="s">
        <v>323</v>
      </c>
      <c r="E87" s="6"/>
      <c r="F87" s="117">
        <f>F88</f>
        <v>0</v>
      </c>
      <c r="G87" s="117">
        <f>G88</f>
        <v>0</v>
      </c>
      <c r="H87" s="117">
        <f>H88</f>
        <v>0</v>
      </c>
    </row>
    <row r="88" spans="1:8" ht="27.75" customHeight="1" hidden="1">
      <c r="A88" s="58" t="s">
        <v>282</v>
      </c>
      <c r="B88" s="6" t="s">
        <v>259</v>
      </c>
      <c r="C88" s="6" t="s">
        <v>244</v>
      </c>
      <c r="D88" s="6" t="s">
        <v>283</v>
      </c>
      <c r="E88" s="6" t="s">
        <v>253</v>
      </c>
      <c r="F88" s="117">
        <f>'прил 6'!G85</f>
        <v>0</v>
      </c>
      <c r="G88" s="117">
        <f>'прил 6'!H85</f>
        <v>0</v>
      </c>
      <c r="H88" s="117">
        <f>'прил 6'!I85</f>
        <v>0</v>
      </c>
    </row>
    <row r="89" spans="1:8" ht="27.75" customHeight="1">
      <c r="A89" s="92"/>
      <c r="B89" s="93"/>
      <c r="C89" s="93"/>
      <c r="D89" s="93"/>
      <c r="E89" s="93"/>
      <c r="F89" s="129"/>
      <c r="G89" s="129"/>
      <c r="H89" s="129"/>
    </row>
    <row r="90" spans="1:6" ht="12.75">
      <c r="A90" s="91" t="s">
        <v>482</v>
      </c>
      <c r="B90" s="9"/>
      <c r="C90" s="9"/>
      <c r="D90" s="9"/>
      <c r="E90" s="9"/>
      <c r="F90" s="122"/>
    </row>
    <row r="91" spans="1:7" ht="12.75">
      <c r="A91" s="91" t="s">
        <v>430</v>
      </c>
      <c r="B91" s="9"/>
      <c r="C91" s="9"/>
      <c r="D91" s="9"/>
      <c r="E91" s="9"/>
      <c r="F91" s="122"/>
      <c r="G91" s="119" t="s">
        <v>16</v>
      </c>
    </row>
    <row r="92" ht="12.75">
      <c r="D92" s="3"/>
    </row>
    <row r="93" ht="12.75">
      <c r="D93" s="3"/>
    </row>
    <row r="95" ht="15" customHeight="1"/>
  </sheetData>
  <sheetProtection/>
  <mergeCells count="21">
    <mergeCell ref="J12:O12"/>
    <mergeCell ref="B1:H1"/>
    <mergeCell ref="B2:H2"/>
    <mergeCell ref="B3:H3"/>
    <mergeCell ref="A6:H6"/>
    <mergeCell ref="B4:H4"/>
    <mergeCell ref="J13:O13"/>
    <mergeCell ref="J10:O10"/>
    <mergeCell ref="G11:G12"/>
    <mergeCell ref="H11:H12"/>
    <mergeCell ref="J11:O11"/>
    <mergeCell ref="A7:H7"/>
    <mergeCell ref="A8:H8"/>
    <mergeCell ref="A9:H9"/>
    <mergeCell ref="A11:A12"/>
    <mergeCell ref="B11:B12"/>
    <mergeCell ref="C11:C12"/>
    <mergeCell ref="D11:D12"/>
    <mergeCell ref="E11:E12"/>
    <mergeCell ref="G10:H10"/>
    <mergeCell ref="F11:F12"/>
  </mergeCells>
  <printOptions/>
  <pageMargins left="1.14" right="0.5905511811023623" top="0.7874015748031497" bottom="0.7874015748031497" header="0" footer="0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56"/>
  <sheetViews>
    <sheetView tabSelected="1" view="pageBreakPreview" zoomScaleSheetLayoutView="100" workbookViewId="0" topLeftCell="A1">
      <selection activeCell="K9" sqref="K9"/>
    </sheetView>
  </sheetViews>
  <sheetFormatPr defaultColWidth="9.140625" defaultRowHeight="12.75"/>
  <cols>
    <col min="1" max="1" width="46.28125" style="23" customWidth="1"/>
    <col min="2" max="2" width="13.421875" style="23" customWidth="1"/>
    <col min="3" max="3" width="5.421875" style="23" customWidth="1"/>
    <col min="4" max="5" width="4.7109375" style="23" customWidth="1"/>
    <col min="6" max="6" width="10.57421875" style="125" customWidth="1"/>
    <col min="7" max="7" width="11.00390625" style="126" customWidth="1"/>
    <col min="8" max="8" width="10.140625" style="125" customWidth="1"/>
    <col min="9" max="9" width="13.421875" style="23" customWidth="1"/>
    <col min="10" max="10" width="12.140625" style="23" customWidth="1"/>
    <col min="11" max="16384" width="9.140625" style="23" customWidth="1"/>
  </cols>
  <sheetData>
    <row r="1" spans="1:8" ht="12.75">
      <c r="A1" s="19"/>
      <c r="B1" s="182" t="s">
        <v>428</v>
      </c>
      <c r="C1" s="182"/>
      <c r="D1" s="182"/>
      <c r="E1" s="182"/>
      <c r="F1" s="182"/>
      <c r="G1" s="182"/>
      <c r="H1" s="182"/>
    </row>
    <row r="2" spans="1:8" ht="12.75">
      <c r="A2" s="19"/>
      <c r="B2" s="182" t="s">
        <v>263</v>
      </c>
      <c r="C2" s="182"/>
      <c r="D2" s="182"/>
      <c r="E2" s="182"/>
      <c r="F2" s="182"/>
      <c r="G2" s="182"/>
      <c r="H2" s="182"/>
    </row>
    <row r="3" spans="1:8" ht="12.75">
      <c r="A3" s="19"/>
      <c r="B3" s="182" t="s">
        <v>477</v>
      </c>
      <c r="C3" s="182"/>
      <c r="D3" s="182"/>
      <c r="E3" s="182"/>
      <c r="F3" s="182"/>
      <c r="G3" s="182"/>
      <c r="H3" s="182"/>
    </row>
    <row r="4" spans="1:8" ht="12.75">
      <c r="A4" s="19"/>
      <c r="B4" s="182" t="s">
        <v>34</v>
      </c>
      <c r="C4" s="182"/>
      <c r="D4" s="182"/>
      <c r="E4" s="182"/>
      <c r="F4" s="182"/>
      <c r="G4" s="182"/>
      <c r="H4" s="182"/>
    </row>
    <row r="5" spans="1:9" ht="51" customHeight="1">
      <c r="A5" s="162" t="s">
        <v>28</v>
      </c>
      <c r="B5" s="162"/>
      <c r="C5" s="162"/>
      <c r="D5" s="162"/>
      <c r="E5" s="162"/>
      <c r="F5" s="162"/>
      <c r="G5" s="162"/>
      <c r="H5" s="162"/>
      <c r="I5" s="26"/>
    </row>
    <row r="6" spans="1:9" ht="18" customHeight="1">
      <c r="A6" s="10"/>
      <c r="B6" s="10"/>
      <c r="C6" s="10"/>
      <c r="D6" s="10"/>
      <c r="E6" s="10"/>
      <c r="H6" s="127" t="s">
        <v>204</v>
      </c>
      <c r="I6" s="26"/>
    </row>
    <row r="7" spans="1:8" ht="15.75" customHeight="1">
      <c r="A7" s="166" t="s">
        <v>250</v>
      </c>
      <c r="B7" s="166" t="s">
        <v>257</v>
      </c>
      <c r="C7" s="166" t="s">
        <v>258</v>
      </c>
      <c r="D7" s="166" t="s">
        <v>255</v>
      </c>
      <c r="E7" s="166" t="s">
        <v>256</v>
      </c>
      <c r="F7" s="172" t="s">
        <v>403</v>
      </c>
      <c r="G7" s="172" t="s">
        <v>427</v>
      </c>
      <c r="H7" s="172" t="s">
        <v>432</v>
      </c>
    </row>
    <row r="8" spans="1:8" ht="20.25" customHeight="1">
      <c r="A8" s="166"/>
      <c r="B8" s="166"/>
      <c r="C8" s="166"/>
      <c r="D8" s="166"/>
      <c r="E8" s="166"/>
      <c r="F8" s="172"/>
      <c r="G8" s="172"/>
      <c r="H8" s="172"/>
    </row>
    <row r="9" spans="1:8" ht="16.5" customHeight="1">
      <c r="A9" s="66" t="s">
        <v>261</v>
      </c>
      <c r="B9" s="29"/>
      <c r="C9" s="29"/>
      <c r="D9" s="29"/>
      <c r="E9" s="29"/>
      <c r="F9" s="121">
        <f>F10</f>
        <v>4553084.93</v>
      </c>
      <c r="G9" s="121">
        <f>G10</f>
        <v>1587184.93</v>
      </c>
      <c r="H9" s="121">
        <f>H10</f>
        <v>1567384.93</v>
      </c>
    </row>
    <row r="10" spans="1:8" ht="51">
      <c r="A10" s="46" t="s">
        <v>17</v>
      </c>
      <c r="B10" s="42" t="s">
        <v>56</v>
      </c>
      <c r="C10" s="27"/>
      <c r="D10" s="27"/>
      <c r="E10" s="27"/>
      <c r="F10" s="121">
        <f>F11+F24+F31+F34+F43</f>
        <v>4553084.93</v>
      </c>
      <c r="G10" s="121">
        <f>G11+G24+G31+G34+G43</f>
        <v>1587184.93</v>
      </c>
      <c r="H10" s="121">
        <f>H11+H24+H31+H34+H43</f>
        <v>1567384.93</v>
      </c>
    </row>
    <row r="11" spans="1:8" ht="38.25">
      <c r="A11" s="66" t="s">
        <v>29</v>
      </c>
      <c r="B11" s="42" t="s">
        <v>57</v>
      </c>
      <c r="C11" s="27"/>
      <c r="D11" s="27"/>
      <c r="E11" s="27"/>
      <c r="F11" s="121">
        <f>F12+F16+F18+F20+F22</f>
        <v>533784.9299999999</v>
      </c>
      <c r="G11" s="121">
        <f>G12+G16+G18+G20+G22</f>
        <v>39784.93</v>
      </c>
      <c r="H11" s="121">
        <f>H12+H16+H18+H20+H22</f>
        <v>39784.93</v>
      </c>
    </row>
    <row r="12" spans="1:8" ht="25.5">
      <c r="A12" s="48" t="s">
        <v>284</v>
      </c>
      <c r="B12" s="43" t="s">
        <v>58</v>
      </c>
      <c r="C12" s="28"/>
      <c r="D12" s="28"/>
      <c r="E12" s="28"/>
      <c r="F12" s="117">
        <f>F14+F13+F15</f>
        <v>276784.93</v>
      </c>
      <c r="G12" s="117">
        <f>G14+G13</f>
        <v>39784.93</v>
      </c>
      <c r="H12" s="117">
        <f>H14+H13</f>
        <v>39784.93</v>
      </c>
    </row>
    <row r="13" spans="1:8" ht="38.25">
      <c r="A13" s="50" t="s">
        <v>387</v>
      </c>
      <c r="B13" s="7" t="s">
        <v>278</v>
      </c>
      <c r="C13" s="28" t="s">
        <v>252</v>
      </c>
      <c r="D13" s="28" t="s">
        <v>248</v>
      </c>
      <c r="E13" s="28" t="s">
        <v>246</v>
      </c>
      <c r="F13" s="117">
        <f>'прил 6'!G62</f>
        <v>39784.93</v>
      </c>
      <c r="G13" s="117">
        <f>'прил 6'!H62</f>
        <v>39784.93</v>
      </c>
      <c r="H13" s="117">
        <f>'прил 6'!I62</f>
        <v>39784.93</v>
      </c>
    </row>
    <row r="14" spans="1:8" ht="38.25">
      <c r="A14" s="50" t="s">
        <v>387</v>
      </c>
      <c r="B14" s="43" t="s">
        <v>264</v>
      </c>
      <c r="C14" s="28" t="s">
        <v>252</v>
      </c>
      <c r="D14" s="28" t="s">
        <v>248</v>
      </c>
      <c r="E14" s="28" t="s">
        <v>246</v>
      </c>
      <c r="F14" s="117">
        <f>'прил 6'!G63</f>
        <v>236000</v>
      </c>
      <c r="G14" s="117">
        <f>'прил 6'!H63</f>
        <v>0</v>
      </c>
      <c r="H14" s="117">
        <f>'прил 6'!I63</f>
        <v>0</v>
      </c>
    </row>
    <row r="15" spans="1:8" ht="29.25" customHeight="1">
      <c r="A15" s="136" t="s">
        <v>212</v>
      </c>
      <c r="B15" s="43" t="s">
        <v>264</v>
      </c>
      <c r="C15" s="28" t="s">
        <v>254</v>
      </c>
      <c r="D15" s="28" t="s">
        <v>248</v>
      </c>
      <c r="E15" s="28" t="s">
        <v>246</v>
      </c>
      <c r="F15" s="141">
        <f>'прил 6'!G64</f>
        <v>1000</v>
      </c>
      <c r="G15" s="141"/>
      <c r="H15" s="141"/>
    </row>
    <row r="16" spans="1:8" ht="25.5">
      <c r="A16" s="137" t="s">
        <v>209</v>
      </c>
      <c r="B16" s="43" t="s">
        <v>59</v>
      </c>
      <c r="C16" s="28"/>
      <c r="D16" s="28"/>
      <c r="E16" s="28"/>
      <c r="F16" s="141">
        <f>F17</f>
        <v>38000</v>
      </c>
      <c r="G16" s="141">
        <f>G17</f>
        <v>0</v>
      </c>
      <c r="H16" s="141">
        <f>H17</f>
        <v>0</v>
      </c>
    </row>
    <row r="17" spans="1:8" ht="38.25">
      <c r="A17" s="136" t="s">
        <v>210</v>
      </c>
      <c r="B17" s="43" t="s">
        <v>265</v>
      </c>
      <c r="C17" s="28" t="s">
        <v>252</v>
      </c>
      <c r="D17" s="28" t="s">
        <v>248</v>
      </c>
      <c r="E17" s="28" t="s">
        <v>246</v>
      </c>
      <c r="F17" s="141">
        <f>'прил 6'!G66</f>
        <v>38000</v>
      </c>
      <c r="G17" s="141">
        <f>'[1]прил 6'!H75</f>
        <v>0</v>
      </c>
      <c r="H17" s="141">
        <f>'[1]прил 6'!I75</f>
        <v>0</v>
      </c>
    </row>
    <row r="18" spans="1:8" ht="25.5" hidden="1">
      <c r="A18" s="33" t="s">
        <v>313</v>
      </c>
      <c r="B18" s="7" t="s">
        <v>61</v>
      </c>
      <c r="C18" s="6"/>
      <c r="D18" s="6"/>
      <c r="E18" s="6"/>
      <c r="F18" s="117">
        <f>F19</f>
        <v>0</v>
      </c>
      <c r="G18" s="117">
        <f>G19</f>
        <v>0</v>
      </c>
      <c r="H18" s="117">
        <f>H19</f>
        <v>0</v>
      </c>
    </row>
    <row r="19" spans="1:8" ht="40.5" customHeight="1" hidden="1">
      <c r="A19" s="58" t="s">
        <v>314</v>
      </c>
      <c r="B19" s="7" t="s">
        <v>60</v>
      </c>
      <c r="C19" s="6" t="s">
        <v>252</v>
      </c>
      <c r="D19" s="6" t="s">
        <v>248</v>
      </c>
      <c r="E19" s="6" t="s">
        <v>246</v>
      </c>
      <c r="F19" s="117">
        <f>'прил 6'!G68</f>
        <v>0</v>
      </c>
      <c r="G19" s="117">
        <f>'прил 6'!H68</f>
        <v>0</v>
      </c>
      <c r="H19" s="117">
        <f>'прил 6'!I68</f>
        <v>0</v>
      </c>
    </row>
    <row r="20" spans="1:8" ht="25.5">
      <c r="A20" s="50" t="s">
        <v>285</v>
      </c>
      <c r="B20" s="7" t="s">
        <v>62</v>
      </c>
      <c r="C20" s="6"/>
      <c r="D20" s="6"/>
      <c r="E20" s="6"/>
      <c r="F20" s="117">
        <f>F21</f>
        <v>50000</v>
      </c>
      <c r="G20" s="117">
        <f>G21</f>
        <v>0</v>
      </c>
      <c r="H20" s="117">
        <f>H21</f>
        <v>0</v>
      </c>
    </row>
    <row r="21" spans="1:8" ht="38.25">
      <c r="A21" s="50" t="s">
        <v>388</v>
      </c>
      <c r="B21" s="7" t="s">
        <v>266</v>
      </c>
      <c r="C21" s="6" t="s">
        <v>252</v>
      </c>
      <c r="D21" s="6" t="s">
        <v>248</v>
      </c>
      <c r="E21" s="6" t="s">
        <v>246</v>
      </c>
      <c r="F21" s="117">
        <f>'прил 6'!G70</f>
        <v>50000</v>
      </c>
      <c r="G21" s="117">
        <f>'прил 6'!H70</f>
        <v>0</v>
      </c>
      <c r="H21" s="117">
        <f>'прил 6'!I70</f>
        <v>0</v>
      </c>
    </row>
    <row r="22" spans="1:8" ht="38.25">
      <c r="A22" s="50" t="s">
        <v>286</v>
      </c>
      <c r="B22" s="7" t="s">
        <v>63</v>
      </c>
      <c r="C22" s="6"/>
      <c r="D22" s="6"/>
      <c r="E22" s="6"/>
      <c r="F22" s="117">
        <f>F23</f>
        <v>169000</v>
      </c>
      <c r="G22" s="117">
        <f>G23</f>
        <v>0</v>
      </c>
      <c r="H22" s="117">
        <f>H23</f>
        <v>0</v>
      </c>
    </row>
    <row r="23" spans="1:8" ht="51">
      <c r="A23" s="50" t="s">
        <v>389</v>
      </c>
      <c r="B23" s="7" t="s">
        <v>267</v>
      </c>
      <c r="C23" s="6" t="s">
        <v>252</v>
      </c>
      <c r="D23" s="6" t="s">
        <v>248</v>
      </c>
      <c r="E23" s="6" t="s">
        <v>246</v>
      </c>
      <c r="F23" s="117">
        <f>'прил 6'!G72</f>
        <v>169000</v>
      </c>
      <c r="G23" s="117">
        <f>'прил 6'!H72</f>
        <v>0</v>
      </c>
      <c r="H23" s="117">
        <f>'прил 6'!I72</f>
        <v>0</v>
      </c>
    </row>
    <row r="24" spans="1:8" s="30" customFormat="1" ht="25.5" hidden="1">
      <c r="A24" s="66" t="s">
        <v>262</v>
      </c>
      <c r="B24" s="44" t="s">
        <v>64</v>
      </c>
      <c r="C24" s="29"/>
      <c r="D24" s="29"/>
      <c r="E24" s="29"/>
      <c r="F24" s="121">
        <f>F25+F27+F29</f>
        <v>0</v>
      </c>
      <c r="G24" s="121">
        <f>G25+G27+G29</f>
        <v>0</v>
      </c>
      <c r="H24" s="121">
        <f>H25+H27+H29</f>
        <v>0</v>
      </c>
    </row>
    <row r="25" spans="1:8" ht="25.5" hidden="1">
      <c r="A25" s="50" t="s">
        <v>287</v>
      </c>
      <c r="B25" s="7" t="s">
        <v>65</v>
      </c>
      <c r="C25" s="6"/>
      <c r="D25" s="6"/>
      <c r="E25" s="6"/>
      <c r="F25" s="117">
        <f>F26</f>
        <v>0</v>
      </c>
      <c r="G25" s="117">
        <f>G26</f>
        <v>0</v>
      </c>
      <c r="H25" s="117">
        <f>H26</f>
        <v>0</v>
      </c>
    </row>
    <row r="26" spans="1:8" ht="38.25" hidden="1">
      <c r="A26" s="50" t="s">
        <v>269</v>
      </c>
      <c r="B26" s="7" t="s">
        <v>268</v>
      </c>
      <c r="C26" s="6" t="s">
        <v>252</v>
      </c>
      <c r="D26" s="6" t="s">
        <v>247</v>
      </c>
      <c r="E26" s="6" t="s">
        <v>260</v>
      </c>
      <c r="F26" s="117"/>
      <c r="G26" s="117"/>
      <c r="H26" s="117"/>
    </row>
    <row r="27" spans="1:8" ht="25.5" hidden="1">
      <c r="A27" s="50" t="s">
        <v>72</v>
      </c>
      <c r="B27" s="7" t="s">
        <v>76</v>
      </c>
      <c r="C27" s="6"/>
      <c r="D27" s="6"/>
      <c r="E27" s="6"/>
      <c r="F27" s="117">
        <f>F28</f>
        <v>0</v>
      </c>
      <c r="G27" s="117">
        <f>G28</f>
        <v>0</v>
      </c>
      <c r="H27" s="117">
        <f>H28</f>
        <v>0</v>
      </c>
    </row>
    <row r="28" spans="1:8" ht="51" hidden="1">
      <c r="A28" s="50" t="s">
        <v>73</v>
      </c>
      <c r="B28" s="7" t="s">
        <v>77</v>
      </c>
      <c r="C28" s="6" t="s">
        <v>252</v>
      </c>
      <c r="D28" s="6" t="s">
        <v>247</v>
      </c>
      <c r="E28" s="6" t="s">
        <v>305</v>
      </c>
      <c r="F28" s="117">
        <f>'прил 6'!G51</f>
        <v>0</v>
      </c>
      <c r="G28" s="117">
        <f>'прил 6'!H51</f>
        <v>0</v>
      </c>
      <c r="H28" s="117">
        <f>'прил 6'!I51</f>
        <v>0</v>
      </c>
    </row>
    <row r="29" spans="1:8" ht="38.25" hidden="1">
      <c r="A29" s="50" t="s">
        <v>74</v>
      </c>
      <c r="B29" s="7" t="s">
        <v>78</v>
      </c>
      <c r="C29" s="6"/>
      <c r="D29" s="6"/>
      <c r="E29" s="6"/>
      <c r="F29" s="117">
        <f>F30</f>
        <v>0</v>
      </c>
      <c r="G29" s="117">
        <f>G30</f>
        <v>0</v>
      </c>
      <c r="H29" s="117">
        <f>H30</f>
        <v>0</v>
      </c>
    </row>
    <row r="30" spans="1:8" ht="51" hidden="1">
      <c r="A30" s="50" t="s">
        <v>75</v>
      </c>
      <c r="B30" s="7" t="s">
        <v>79</v>
      </c>
      <c r="C30" s="6" t="s">
        <v>252</v>
      </c>
      <c r="D30" s="6" t="s">
        <v>247</v>
      </c>
      <c r="E30" s="6" t="s">
        <v>305</v>
      </c>
      <c r="F30" s="117">
        <f>'прил 6'!G56</f>
        <v>0</v>
      </c>
      <c r="G30" s="117">
        <f>'прил 6'!H56</f>
        <v>0</v>
      </c>
      <c r="H30" s="117">
        <f>'прил 6'!I56</f>
        <v>0</v>
      </c>
    </row>
    <row r="31" spans="1:8" s="30" customFormat="1" ht="51" customHeight="1">
      <c r="A31" s="66" t="s">
        <v>18</v>
      </c>
      <c r="B31" s="44" t="s">
        <v>70</v>
      </c>
      <c r="C31" s="29"/>
      <c r="D31" s="29"/>
      <c r="E31" s="29"/>
      <c r="F31" s="121">
        <f aca="true" t="shared" si="0" ref="F31:H32">F32</f>
        <v>1000</v>
      </c>
      <c r="G31" s="121">
        <f t="shared" si="0"/>
        <v>0</v>
      </c>
      <c r="H31" s="121">
        <f t="shared" si="0"/>
        <v>0</v>
      </c>
    </row>
    <row r="32" spans="1:8" ht="51.75" customHeight="1">
      <c r="A32" s="50" t="s">
        <v>19</v>
      </c>
      <c r="B32" s="7" t="s">
        <v>71</v>
      </c>
      <c r="C32" s="6"/>
      <c r="D32" s="6"/>
      <c r="E32" s="6"/>
      <c r="F32" s="117">
        <f t="shared" si="0"/>
        <v>1000</v>
      </c>
      <c r="G32" s="117">
        <f t="shared" si="0"/>
        <v>0</v>
      </c>
      <c r="H32" s="117">
        <f t="shared" si="0"/>
        <v>0</v>
      </c>
    </row>
    <row r="33" spans="1:8" ht="51">
      <c r="A33" s="50" t="s">
        <v>422</v>
      </c>
      <c r="B33" s="7" t="s">
        <v>270</v>
      </c>
      <c r="C33" s="6" t="s">
        <v>252</v>
      </c>
      <c r="D33" s="6" t="s">
        <v>246</v>
      </c>
      <c r="E33" s="6" t="s">
        <v>260</v>
      </c>
      <c r="F33" s="117">
        <f>'прил 6'!G43</f>
        <v>1000</v>
      </c>
      <c r="G33" s="117">
        <f>'прил 6'!H43</f>
        <v>0</v>
      </c>
      <c r="H33" s="117">
        <f>'прил 6'!I43</f>
        <v>0</v>
      </c>
    </row>
    <row r="34" spans="1:8" ht="25.5">
      <c r="A34" s="66" t="s">
        <v>416</v>
      </c>
      <c r="B34" s="44" t="s">
        <v>66</v>
      </c>
      <c r="C34" s="6"/>
      <c r="D34" s="6"/>
      <c r="E34" s="6"/>
      <c r="F34" s="121">
        <f>F35+F38+F41</f>
        <v>1783300</v>
      </c>
      <c r="G34" s="121">
        <f>G35+G38+G41</f>
        <v>481300</v>
      </c>
      <c r="H34" s="121">
        <f>H35+H38+H41</f>
        <v>484000</v>
      </c>
    </row>
    <row r="35" spans="1:8" ht="38.25">
      <c r="A35" s="50" t="s">
        <v>20</v>
      </c>
      <c r="B35" s="7" t="s">
        <v>80</v>
      </c>
      <c r="C35" s="6"/>
      <c r="D35" s="6"/>
      <c r="E35" s="6"/>
      <c r="F35" s="117">
        <f>F36+F37</f>
        <v>772000</v>
      </c>
      <c r="G35" s="117">
        <f>G36+G37</f>
        <v>400000</v>
      </c>
      <c r="H35" s="117">
        <f>H36+H37</f>
        <v>400000</v>
      </c>
    </row>
    <row r="36" spans="1:8" ht="89.25">
      <c r="A36" s="33" t="s">
        <v>401</v>
      </c>
      <c r="B36" s="7" t="s">
        <v>271</v>
      </c>
      <c r="C36" s="6" t="s">
        <v>251</v>
      </c>
      <c r="D36" s="6" t="s">
        <v>249</v>
      </c>
      <c r="E36" s="6" t="s">
        <v>244</v>
      </c>
      <c r="F36" s="117">
        <f>'прил 6'!G78</f>
        <v>646000</v>
      </c>
      <c r="G36" s="117">
        <f>'прил 6'!H78</f>
        <v>400000</v>
      </c>
      <c r="H36" s="117">
        <f>'прил 6'!I78</f>
        <v>400000</v>
      </c>
    </row>
    <row r="37" spans="1:8" ht="51">
      <c r="A37" s="33" t="s">
        <v>431</v>
      </c>
      <c r="B37" s="7" t="s">
        <v>271</v>
      </c>
      <c r="C37" s="6" t="s">
        <v>252</v>
      </c>
      <c r="D37" s="6" t="s">
        <v>249</v>
      </c>
      <c r="E37" s="6" t="s">
        <v>244</v>
      </c>
      <c r="F37" s="117">
        <f>'прил 6'!G79</f>
        <v>126000</v>
      </c>
      <c r="G37" s="117">
        <f>'прил 6'!H79</f>
        <v>0</v>
      </c>
      <c r="H37" s="117">
        <f>'прил 6'!I79</f>
        <v>0</v>
      </c>
    </row>
    <row r="38" spans="1:8" ht="38.25">
      <c r="A38" s="33" t="s">
        <v>21</v>
      </c>
      <c r="B38" s="7" t="s">
        <v>67</v>
      </c>
      <c r="C38" s="6"/>
      <c r="D38" s="6"/>
      <c r="E38" s="6"/>
      <c r="F38" s="117">
        <f>F39+F40</f>
        <v>80800</v>
      </c>
      <c r="G38" s="117">
        <f>G39+G40</f>
        <v>81300</v>
      </c>
      <c r="H38" s="117">
        <f>H39+H40</f>
        <v>84000</v>
      </c>
    </row>
    <row r="39" spans="1:8" ht="89.25">
      <c r="A39" s="50" t="s">
        <v>402</v>
      </c>
      <c r="B39" s="7" t="s">
        <v>272</v>
      </c>
      <c r="C39" s="6" t="s">
        <v>251</v>
      </c>
      <c r="D39" s="6" t="s">
        <v>245</v>
      </c>
      <c r="E39" s="6" t="s">
        <v>246</v>
      </c>
      <c r="F39" s="117">
        <f>'прил 6'!G36</f>
        <v>75900</v>
      </c>
      <c r="G39" s="117">
        <f>'прил 6'!H36</f>
        <v>76200</v>
      </c>
      <c r="H39" s="117">
        <f>'прил 6'!I36</f>
        <v>78900</v>
      </c>
    </row>
    <row r="40" spans="1:8" ht="51">
      <c r="A40" s="33" t="s">
        <v>273</v>
      </c>
      <c r="B40" s="7" t="s">
        <v>272</v>
      </c>
      <c r="C40" s="6" t="s">
        <v>252</v>
      </c>
      <c r="D40" s="6" t="s">
        <v>245</v>
      </c>
      <c r="E40" s="6" t="s">
        <v>246</v>
      </c>
      <c r="F40" s="117">
        <f>'прил 6'!G37</f>
        <v>4900</v>
      </c>
      <c r="G40" s="117">
        <f>'прил 6'!H37</f>
        <v>5100</v>
      </c>
      <c r="H40" s="117">
        <f>'прил 6'!I37</f>
        <v>5100</v>
      </c>
    </row>
    <row r="41" spans="1:8" ht="76.5">
      <c r="A41" s="33" t="s">
        <v>417</v>
      </c>
      <c r="B41" s="7" t="s">
        <v>418</v>
      </c>
      <c r="C41" s="6"/>
      <c r="D41" s="6"/>
      <c r="E41" s="6"/>
      <c r="F41" s="117">
        <f>F42</f>
        <v>930500</v>
      </c>
      <c r="G41" s="117">
        <f>G42</f>
        <v>0</v>
      </c>
      <c r="H41" s="117">
        <f>H42</f>
        <v>0</v>
      </c>
    </row>
    <row r="42" spans="1:8" ht="38.25">
      <c r="A42" s="33" t="s">
        <v>419</v>
      </c>
      <c r="B42" s="7" t="s">
        <v>420</v>
      </c>
      <c r="C42" s="6" t="s">
        <v>252</v>
      </c>
      <c r="D42" s="6" t="s">
        <v>247</v>
      </c>
      <c r="E42" s="6" t="s">
        <v>260</v>
      </c>
      <c r="F42" s="117">
        <f>'прил 6'!G49</f>
        <v>930500</v>
      </c>
      <c r="G42" s="117">
        <f>'прил 6'!H49</f>
        <v>0</v>
      </c>
      <c r="H42" s="117">
        <f>'прил 6'!I49</f>
        <v>0</v>
      </c>
    </row>
    <row r="43" spans="1:8" ht="51">
      <c r="A43" s="66" t="s">
        <v>22</v>
      </c>
      <c r="B43" s="44" t="s">
        <v>81</v>
      </c>
      <c r="C43" s="29"/>
      <c r="D43" s="29"/>
      <c r="E43" s="29"/>
      <c r="F43" s="121">
        <f>F44+F47+F51</f>
        <v>2235000</v>
      </c>
      <c r="G43" s="121">
        <f>G44+G47+G51</f>
        <v>1066100</v>
      </c>
      <c r="H43" s="121">
        <f>H44+H47+H51</f>
        <v>1043600</v>
      </c>
    </row>
    <row r="44" spans="1:8" ht="38.25">
      <c r="A44" s="48" t="s">
        <v>23</v>
      </c>
      <c r="B44" s="7" t="s">
        <v>68</v>
      </c>
      <c r="C44" s="6"/>
      <c r="D44" s="6"/>
      <c r="E44" s="6"/>
      <c r="F44" s="117">
        <f>F45+F46</f>
        <v>650000</v>
      </c>
      <c r="G44" s="117">
        <f>G45+G46</f>
        <v>400000</v>
      </c>
      <c r="H44" s="117">
        <f>H45+H46</f>
        <v>400000</v>
      </c>
    </row>
    <row r="45" spans="1:8" ht="89.25">
      <c r="A45" s="50" t="s">
        <v>24</v>
      </c>
      <c r="B45" s="7" t="s">
        <v>274</v>
      </c>
      <c r="C45" s="6" t="s">
        <v>251</v>
      </c>
      <c r="D45" s="6" t="s">
        <v>244</v>
      </c>
      <c r="E45" s="6" t="s">
        <v>245</v>
      </c>
      <c r="F45" s="117">
        <f>'прил 6'!G17</f>
        <v>650000</v>
      </c>
      <c r="G45" s="117">
        <f>'прил 6'!H17</f>
        <v>400000</v>
      </c>
      <c r="H45" s="117">
        <f>'прил 6'!I17</f>
        <v>400000</v>
      </c>
    </row>
    <row r="46" spans="1:8" ht="51" hidden="1">
      <c r="A46" s="50" t="s">
        <v>25</v>
      </c>
      <c r="B46" s="7" t="s">
        <v>274</v>
      </c>
      <c r="C46" s="6" t="s">
        <v>252</v>
      </c>
      <c r="D46" s="6" t="s">
        <v>244</v>
      </c>
      <c r="E46" s="6" t="s">
        <v>245</v>
      </c>
      <c r="F46" s="117"/>
      <c r="G46" s="117"/>
      <c r="H46" s="117"/>
    </row>
    <row r="47" spans="1:8" ht="38.25">
      <c r="A47" s="50" t="s">
        <v>26</v>
      </c>
      <c r="B47" s="7" t="s">
        <v>69</v>
      </c>
      <c r="C47" s="6"/>
      <c r="D47" s="6"/>
      <c r="E47" s="6"/>
      <c r="F47" s="117">
        <f>F48+F49+F50</f>
        <v>1525000</v>
      </c>
      <c r="G47" s="117">
        <f>G48+G49+G50</f>
        <v>666100</v>
      </c>
      <c r="H47" s="117">
        <f>H48+H49+H50</f>
        <v>643600</v>
      </c>
    </row>
    <row r="48" spans="1:8" ht="76.5">
      <c r="A48" s="50" t="s">
        <v>279</v>
      </c>
      <c r="B48" s="7" t="s">
        <v>281</v>
      </c>
      <c r="C48" s="6" t="s">
        <v>251</v>
      </c>
      <c r="D48" s="6" t="s">
        <v>244</v>
      </c>
      <c r="E48" s="6" t="s">
        <v>247</v>
      </c>
      <c r="F48" s="117">
        <f>'прил 6'!G23</f>
        <v>989000</v>
      </c>
      <c r="G48" s="117">
        <f>'прил 6'!H23</f>
        <v>666100</v>
      </c>
      <c r="H48" s="117">
        <f>'прил 6'!I23</f>
        <v>643600</v>
      </c>
    </row>
    <row r="49" spans="1:8" ht="38.25">
      <c r="A49" s="50" t="s">
        <v>390</v>
      </c>
      <c r="B49" s="7" t="s">
        <v>280</v>
      </c>
      <c r="C49" s="6" t="s">
        <v>252</v>
      </c>
      <c r="D49" s="6" t="s">
        <v>244</v>
      </c>
      <c r="E49" s="6" t="s">
        <v>247</v>
      </c>
      <c r="F49" s="117">
        <f>'прил 6'!G24</f>
        <v>520500</v>
      </c>
      <c r="G49" s="117">
        <f>'прил 6'!H24</f>
        <v>0</v>
      </c>
      <c r="H49" s="117">
        <f>'прил 6'!I24</f>
        <v>0</v>
      </c>
    </row>
    <row r="50" spans="1:8" ht="25.5">
      <c r="A50" s="50" t="s">
        <v>288</v>
      </c>
      <c r="B50" s="7" t="s">
        <v>280</v>
      </c>
      <c r="C50" s="6" t="s">
        <v>254</v>
      </c>
      <c r="D50" s="6" t="s">
        <v>244</v>
      </c>
      <c r="E50" s="6" t="s">
        <v>247</v>
      </c>
      <c r="F50" s="117">
        <f>'прил 6'!G25</f>
        <v>15500</v>
      </c>
      <c r="G50" s="117">
        <f>'прил 6'!H25</f>
        <v>0</v>
      </c>
      <c r="H50" s="117">
        <f>'прил 6'!I25</f>
        <v>0</v>
      </c>
    </row>
    <row r="51" spans="1:8" ht="38.25">
      <c r="A51" s="50" t="s">
        <v>27</v>
      </c>
      <c r="B51" s="7" t="s">
        <v>323</v>
      </c>
      <c r="C51" s="6"/>
      <c r="D51" s="6"/>
      <c r="E51" s="6"/>
      <c r="F51" s="72">
        <f>F52</f>
        <v>60000</v>
      </c>
      <c r="G51" s="72">
        <f>G52</f>
        <v>0</v>
      </c>
      <c r="H51" s="72">
        <f>H52</f>
        <v>0</v>
      </c>
    </row>
    <row r="52" spans="1:8" ht="27" customHeight="1">
      <c r="A52" s="136" t="s">
        <v>208</v>
      </c>
      <c r="B52" s="7" t="s">
        <v>207</v>
      </c>
      <c r="C52" s="6" t="s">
        <v>254</v>
      </c>
      <c r="D52" s="6" t="s">
        <v>244</v>
      </c>
      <c r="E52" s="6" t="s">
        <v>206</v>
      </c>
      <c r="F52" s="72">
        <f>'прил 6'!G30</f>
        <v>60000</v>
      </c>
      <c r="G52" s="72">
        <f>'[1]прил 7'!G28</f>
        <v>0</v>
      </c>
      <c r="H52" s="72">
        <f>'[1]прил 7'!H28</f>
        <v>0</v>
      </c>
    </row>
    <row r="53" spans="1:6" ht="14.25" customHeight="1">
      <c r="A53" s="118"/>
      <c r="B53" s="142"/>
      <c r="C53" s="93"/>
      <c r="D53" s="93"/>
      <c r="E53" s="93"/>
      <c r="F53" s="129"/>
    </row>
    <row r="55" spans="1:6" ht="12.75">
      <c r="A55" s="31" t="s">
        <v>482</v>
      </c>
      <c r="B55" s="31"/>
      <c r="C55" s="31"/>
      <c r="D55" s="31"/>
      <c r="E55" s="31"/>
      <c r="F55" s="128"/>
    </row>
    <row r="56" spans="1:8" ht="12.75" customHeight="1">
      <c r="A56" s="31" t="s">
        <v>289</v>
      </c>
      <c r="B56" s="180"/>
      <c r="C56" s="180"/>
      <c r="D56" s="180"/>
      <c r="E56" s="180"/>
      <c r="F56" s="180"/>
      <c r="G56" s="181" t="s">
        <v>479</v>
      </c>
      <c r="H56" s="181"/>
    </row>
  </sheetData>
  <sheetProtection/>
  <mergeCells count="15">
    <mergeCell ref="B1:H1"/>
    <mergeCell ref="B2:H2"/>
    <mergeCell ref="B3:H3"/>
    <mergeCell ref="B4:H4"/>
    <mergeCell ref="A5:H5"/>
    <mergeCell ref="G7:G8"/>
    <mergeCell ref="B7:B8"/>
    <mergeCell ref="D7:D8"/>
    <mergeCell ref="A7:A8"/>
    <mergeCell ref="E7:E8"/>
    <mergeCell ref="B56:F56"/>
    <mergeCell ref="C7:C8"/>
    <mergeCell ref="F7:F8"/>
    <mergeCell ref="G56:H56"/>
    <mergeCell ref="H7:H8"/>
  </mergeCells>
  <printOptions/>
  <pageMargins left="1.09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2019-12-30T06:02:45Z</cp:lastPrinted>
  <dcterms:created xsi:type="dcterms:W3CDTF">1996-10-08T23:32:33Z</dcterms:created>
  <dcterms:modified xsi:type="dcterms:W3CDTF">2019-12-30T06:03:32Z</dcterms:modified>
  <cp:category/>
  <cp:version/>
  <cp:contentType/>
  <cp:contentStatus/>
</cp:coreProperties>
</file>