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240" yWindow="225" windowWidth="14805" windowHeight="7890" tabRatio="596" activeTab="3"/>
  </bookViews>
  <sheets>
    <sheet name="прил.1" sheetId="3" r:id="rId1"/>
    <sheet name="прил.2" sheetId="4" r:id="rId2"/>
    <sheet name="прил.3" sheetId="5" r:id="rId3"/>
    <sheet name="прил.4" sheetId="6" r:id="rId4"/>
  </sheets>
  <externalReferences>
    <externalReference r:id="rId5"/>
  </externalReferences>
  <calcPr calcId="125725"/>
</workbook>
</file>

<file path=xl/calcChain.xml><?xml version="1.0" encoding="utf-8"?>
<calcChain xmlns="http://schemas.openxmlformats.org/spreadsheetml/2006/main">
  <c r="G18" i="6"/>
  <c r="H18"/>
  <c r="I18"/>
  <c r="J18"/>
  <c r="K18"/>
  <c r="H19"/>
  <c r="F17"/>
  <c r="F18"/>
  <c r="F19"/>
  <c r="G17"/>
  <c r="H17"/>
  <c r="I17"/>
  <c r="J17"/>
  <c r="J16" s="1"/>
  <c r="K17"/>
  <c r="F16"/>
  <c r="G47"/>
  <c r="H47"/>
  <c r="I47"/>
  <c r="J47"/>
  <c r="K47"/>
  <c r="F47"/>
  <c r="G46"/>
  <c r="H46"/>
  <c r="I46"/>
  <c r="J46"/>
  <c r="K46"/>
  <c r="F46"/>
  <c r="F12" s="1"/>
  <c r="G45"/>
  <c r="H45"/>
  <c r="I45"/>
  <c r="J45"/>
  <c r="K45"/>
  <c r="F45"/>
  <c r="F44" s="1"/>
  <c r="G71"/>
  <c r="H71"/>
  <c r="I71"/>
  <c r="J71"/>
  <c r="K71"/>
  <c r="G70"/>
  <c r="H70"/>
  <c r="I70"/>
  <c r="J70"/>
  <c r="K70"/>
  <c r="G69"/>
  <c r="H69"/>
  <c r="I69"/>
  <c r="J69"/>
  <c r="K69"/>
  <c r="F71"/>
  <c r="F13" s="1"/>
  <c r="F70"/>
  <c r="F69"/>
  <c r="G77"/>
  <c r="H77"/>
  <c r="I77"/>
  <c r="J77"/>
  <c r="J76" s="1"/>
  <c r="K77"/>
  <c r="F77"/>
  <c r="G116"/>
  <c r="H116"/>
  <c r="I116"/>
  <c r="J116"/>
  <c r="K116"/>
  <c r="F116"/>
  <c r="G115"/>
  <c r="H115"/>
  <c r="I115"/>
  <c r="J115"/>
  <c r="K115"/>
  <c r="F115"/>
  <c r="G114"/>
  <c r="H114"/>
  <c r="I114"/>
  <c r="J114"/>
  <c r="K114"/>
  <c r="F114"/>
  <c r="G133"/>
  <c r="H133"/>
  <c r="I133"/>
  <c r="J133"/>
  <c r="K133"/>
  <c r="G132"/>
  <c r="H132"/>
  <c r="I132"/>
  <c r="J132"/>
  <c r="K132"/>
  <c r="G131"/>
  <c r="H131"/>
  <c r="I131"/>
  <c r="J131"/>
  <c r="K131"/>
  <c r="F133"/>
  <c r="F132"/>
  <c r="F131"/>
  <c r="G113"/>
  <c r="H113"/>
  <c r="I113"/>
  <c r="K113"/>
  <c r="F113"/>
  <c r="G76"/>
  <c r="H76"/>
  <c r="I76"/>
  <c r="K76"/>
  <c r="F76"/>
  <c r="G44"/>
  <c r="H44"/>
  <c r="I44"/>
  <c r="J44"/>
  <c r="K44"/>
  <c r="G16"/>
  <c r="H16"/>
  <c r="K16"/>
  <c r="G13"/>
  <c r="H13"/>
  <c r="K13"/>
  <c r="G11"/>
  <c r="H11"/>
  <c r="I11"/>
  <c r="K11"/>
  <c r="G12"/>
  <c r="H12"/>
  <c r="I12"/>
  <c r="J12"/>
  <c r="K12"/>
  <c r="G126"/>
  <c r="H126"/>
  <c r="I126"/>
  <c r="J126"/>
  <c r="K126"/>
  <c r="F126"/>
  <c r="G122"/>
  <c r="H122"/>
  <c r="I122"/>
  <c r="J122"/>
  <c r="K122"/>
  <c r="F122"/>
  <c r="G79"/>
  <c r="H79"/>
  <c r="I79"/>
  <c r="J79"/>
  <c r="K79"/>
  <c r="F79"/>
  <c r="G78"/>
  <c r="H78"/>
  <c r="I78"/>
  <c r="J78"/>
  <c r="K78"/>
  <c r="F78"/>
  <c r="G89"/>
  <c r="H89"/>
  <c r="I89"/>
  <c r="J89"/>
  <c r="K89"/>
  <c r="F89"/>
  <c r="G109"/>
  <c r="H109"/>
  <c r="I109"/>
  <c r="J109"/>
  <c r="K109"/>
  <c r="F109"/>
  <c r="G105"/>
  <c r="H105"/>
  <c r="I105"/>
  <c r="J105"/>
  <c r="K105"/>
  <c r="F105"/>
  <c r="G101"/>
  <c r="H101"/>
  <c r="I101"/>
  <c r="J101"/>
  <c r="K101"/>
  <c r="F101"/>
  <c r="H68"/>
  <c r="F72"/>
  <c r="G72"/>
  <c r="H72"/>
  <c r="I72"/>
  <c r="I68" s="1"/>
  <c r="J72"/>
  <c r="K72"/>
  <c r="G64"/>
  <c r="H64"/>
  <c r="I64"/>
  <c r="J64"/>
  <c r="K64"/>
  <c r="F64"/>
  <c r="G60"/>
  <c r="H60"/>
  <c r="I60"/>
  <c r="J60"/>
  <c r="K60"/>
  <c r="F60"/>
  <c r="G56"/>
  <c r="H56"/>
  <c r="I56"/>
  <c r="J56"/>
  <c r="K56"/>
  <c r="F56"/>
  <c r="H40"/>
  <c r="F11" l="1"/>
  <c r="F10" s="1"/>
  <c r="F68"/>
  <c r="J11"/>
  <c r="J13"/>
  <c r="J113"/>
  <c r="H10"/>
  <c r="K10"/>
  <c r="G10"/>
  <c r="J10" l="1"/>
  <c r="K130" l="1"/>
  <c r="E139"/>
  <c r="E133" s="1"/>
  <c r="E138"/>
  <c r="K135"/>
  <c r="J135"/>
  <c r="I135"/>
  <c r="H135"/>
  <c r="G135"/>
  <c r="F135"/>
  <c r="I130"/>
  <c r="F130"/>
  <c r="G130"/>
  <c r="J130"/>
  <c r="H130"/>
  <c r="G19"/>
  <c r="E136" l="1"/>
  <c r="E132"/>
  <c r="E130" s="1"/>
  <c r="G20"/>
  <c r="C21"/>
  <c r="E22"/>
  <c r="E20" s="1"/>
  <c r="E129"/>
  <c r="E128"/>
  <c r="E125"/>
  <c r="E124"/>
  <c r="E121"/>
  <c r="E116" s="1"/>
  <c r="E120"/>
  <c r="K118"/>
  <c r="J118"/>
  <c r="I118"/>
  <c r="H118"/>
  <c r="G118"/>
  <c r="F118"/>
  <c r="E108"/>
  <c r="E107"/>
  <c r="E106"/>
  <c r="E98"/>
  <c r="E97" s="1"/>
  <c r="K97"/>
  <c r="J97"/>
  <c r="I97"/>
  <c r="H97"/>
  <c r="G97"/>
  <c r="F97"/>
  <c r="E94"/>
  <c r="E93" s="1"/>
  <c r="K93"/>
  <c r="J93"/>
  <c r="I93"/>
  <c r="H93"/>
  <c r="G93"/>
  <c r="F93"/>
  <c r="E88"/>
  <c r="K85"/>
  <c r="J85"/>
  <c r="I85"/>
  <c r="G85"/>
  <c r="F85"/>
  <c r="E84"/>
  <c r="E81" s="1"/>
  <c r="K81"/>
  <c r="J81"/>
  <c r="I81"/>
  <c r="H81"/>
  <c r="G81"/>
  <c r="F81"/>
  <c r="E78"/>
  <c r="E75"/>
  <c r="K68"/>
  <c r="J68"/>
  <c r="G68"/>
  <c r="E67"/>
  <c r="E64" s="1"/>
  <c r="E66"/>
  <c r="E63"/>
  <c r="E62"/>
  <c r="E46" s="1"/>
  <c r="E55"/>
  <c r="E54"/>
  <c r="K52"/>
  <c r="J52"/>
  <c r="I52"/>
  <c r="H52"/>
  <c r="F52"/>
  <c r="K51"/>
  <c r="F51"/>
  <c r="K50"/>
  <c r="E50" s="1"/>
  <c r="F50"/>
  <c r="J48"/>
  <c r="I48"/>
  <c r="H48"/>
  <c r="G48"/>
  <c r="E43"/>
  <c r="E42"/>
  <c r="K40"/>
  <c r="J40"/>
  <c r="I40"/>
  <c r="E40" s="1"/>
  <c r="G40"/>
  <c r="F40"/>
  <c r="E39"/>
  <c r="K36"/>
  <c r="J36"/>
  <c r="I36"/>
  <c r="H36"/>
  <c r="G36"/>
  <c r="E36" s="1"/>
  <c r="E35"/>
  <c r="K32"/>
  <c r="J32"/>
  <c r="I32"/>
  <c r="F32"/>
  <c r="E31"/>
  <c r="K28"/>
  <c r="J28"/>
  <c r="I28"/>
  <c r="H28"/>
  <c r="G28"/>
  <c r="F28"/>
  <c r="E27"/>
  <c r="E26"/>
  <c r="K24"/>
  <c r="J24"/>
  <c r="I24"/>
  <c r="H24"/>
  <c r="G24"/>
  <c r="F24"/>
  <c r="K19"/>
  <c r="J19"/>
  <c r="I19"/>
  <c r="E115"/>
  <c r="E52"/>
  <c r="E85"/>
  <c r="E126"/>
  <c r="E72"/>
  <c r="E51"/>
  <c r="F48"/>
  <c r="I16" l="1"/>
  <c r="I13"/>
  <c r="I10" s="1"/>
  <c r="E77"/>
  <c r="E11" s="1"/>
  <c r="E32"/>
  <c r="E60"/>
  <c r="E28"/>
  <c r="E118"/>
  <c r="E105"/>
  <c r="E24"/>
  <c r="E16" s="1"/>
  <c r="E48"/>
  <c r="K48"/>
  <c r="E122"/>
  <c r="E113"/>
  <c r="E79"/>
  <c r="E19"/>
  <c r="E68"/>
  <c r="E71"/>
  <c r="E47"/>
  <c r="E18"/>
  <c r="E76" l="1"/>
  <c r="E12"/>
  <c r="E13"/>
  <c r="E44"/>
  <c r="E10" l="1"/>
</calcChain>
</file>

<file path=xl/sharedStrings.xml><?xml version="1.0" encoding="utf-8"?>
<sst xmlns="http://schemas.openxmlformats.org/spreadsheetml/2006/main" count="614" uniqueCount="193">
  <si>
    <t>Доля дефицита местного бюджета без учета финансовой помощи, в % от общего годового объема доходов местного бюджета без учета утвержденного объема безвозмездных поступлений</t>
  </si>
  <si>
    <t>2019-2024</t>
  </si>
  <si>
    <t>Уровень исполнения плановых назначений по расходам на реализацию мероприятия</t>
  </si>
  <si>
    <t>"Организация деятельности администрации Переваленского сельского поселения Подгоренского муниципального района Воронежской области на 2019-2024 годы"</t>
  </si>
  <si>
    <t>"Организация уличного освещения в поселении"</t>
  </si>
  <si>
    <t>"Организация и содержание мест захоронения"</t>
  </si>
  <si>
    <t>"Организация прочих мероприятий по благоустройству территории поселения"</t>
  </si>
  <si>
    <t>"Содействие развитию социальной и инженерной инфраструктуры"</t>
  </si>
  <si>
    <t>Основное мероприятие 6</t>
  </si>
  <si>
    <t>"Развитие социальной инфраструктуры в Переваленском сельском поселении"</t>
  </si>
  <si>
    <t>"Организация содействия занятости населения"</t>
  </si>
  <si>
    <t>"Подготовка проектно-сметных документаций для развития социальной и инженерной инфраструктуры"</t>
  </si>
  <si>
    <t>Основное мероприятие 1.1</t>
  </si>
  <si>
    <t>Основное мероприятие 1.4</t>
  </si>
  <si>
    <t>Основное мероприятие 1.5</t>
  </si>
  <si>
    <t>Основное мероприятие 2.2</t>
  </si>
  <si>
    <t>Основное мероприятие 2.3</t>
  </si>
  <si>
    <t>"Защита нселения и территории Переваленского сельского поселения от чрезвычайных  ситуаций, обеспечение пожарной безопасности и  безопасности людей на водных объктах"</t>
  </si>
  <si>
    <t>Основное мероприятие 3.1</t>
  </si>
  <si>
    <t>"Финансовое обеспечение передаваемых и переданных полномочий"</t>
  </si>
  <si>
    <t>Основное мероприятие 4.1</t>
  </si>
  <si>
    <t>"Осуществление части полномочий, передаваемых из бюджета муниципального района по капитальному ремонту, ремонту и содержанию автомобильных дорог общего пользования местного значения и искусственных сооружений на них"</t>
  </si>
  <si>
    <t>Основное мероприятие 4.2</t>
  </si>
  <si>
    <t>Основное мероприятие 4.3</t>
  </si>
  <si>
    <t>"Обеспечение деятельности администрации Переваленского сельского поселения  Подгоренского муниципального района Воронежской области"</t>
  </si>
  <si>
    <t>Основное мероприятие 5.1</t>
  </si>
  <si>
    <t>Основное мероприятие 5.2</t>
  </si>
  <si>
    <t>Основное мероприятие 5.3</t>
  </si>
  <si>
    <t>Основное мероприятие 6.1</t>
  </si>
  <si>
    <t>"Финансовое обеспечение исполнения расходных обязательств в области культуры"</t>
  </si>
  <si>
    <t>Обеспечение качественного и высокоэффективного наружного освещения населенных пунктов</t>
  </si>
  <si>
    <t>Содержание мест захоронения в надлежащем виде</t>
  </si>
  <si>
    <t>Благоустройство территории поселения</t>
  </si>
  <si>
    <t>Содержание сетей водоснабжения в надлежащем состоянии , обеспечение жителей качественной питьевой водой</t>
  </si>
  <si>
    <t>Мероприятия в области градостроительной деятельности</t>
  </si>
  <si>
    <t xml:space="preserve">Защита населения и территории от чрезвычайных ситуаций природного и техногенного характера </t>
  </si>
  <si>
    <t>Исполнение преданных полномочий по мобилизационной и вневойсковой подготовке</t>
  </si>
  <si>
    <t>Выплата заработной платы и начислений на ФОТ</t>
  </si>
  <si>
    <t>Выплата заработной платы и начислений на ФОТ, приобретение услуг, прочие расходы, поступление нефинансовых активов</t>
  </si>
  <si>
    <t>Обеспечение выплат пенсий муниципальным служащим, и решение других общегосударственных вопросов</t>
  </si>
  <si>
    <t>%</t>
  </si>
  <si>
    <t>Не более 10%</t>
  </si>
  <si>
    <t>Темп роста налоговых и неналоговых доходов, по сравнению с предыдущим финансовым годом</t>
  </si>
  <si>
    <t>не ниже 30</t>
  </si>
  <si>
    <t xml:space="preserve">не ниже 30 </t>
  </si>
  <si>
    <t>Не ниже 30</t>
  </si>
  <si>
    <t>Основное мероприятие 1.1."Организация уличного освещения в поселении"</t>
  </si>
  <si>
    <t>Доля протяженности освещенных частей улиц, проездов, к их общей протяженности на конец отчетного года</t>
  </si>
  <si>
    <t>Основное мероприятие 1.3. "Организация озеленения в поселении"</t>
  </si>
  <si>
    <t>Основное мероприятие 1.4. "Организация  и содержание мест захоронения"</t>
  </si>
  <si>
    <t>Организация ритуальных услуг и содержание мест захоронения</t>
  </si>
  <si>
    <t>единиц</t>
  </si>
  <si>
    <t>да</t>
  </si>
  <si>
    <t>Основное мероприятие 1.5. "Организация прочих мероприятий по благоустройству территории поселения"</t>
  </si>
  <si>
    <t>Количество благоустроенных мест отдыха</t>
  </si>
  <si>
    <t>Основное мероприятие 2.2."Организация содействия  занятости населения"</t>
  </si>
  <si>
    <t>Количество безработных, привлеченных к благоустройству поселения</t>
  </si>
  <si>
    <t>чел</t>
  </si>
  <si>
    <t>Подпрограмма 4.  «Финансовое обеспечение передаваемых и переданных полномочий»</t>
  </si>
  <si>
    <t>Соотношение фактического размера перечисленных межбюджетных трансфертов на осуществление переданных полномочий к их плановому значению, предусмотренному соглашением администраций и (или) сводной бюджетной росписью</t>
  </si>
  <si>
    <t>Основное мероприятие 6.1. «Финансовое обеспечение исполнения расходных обязательств в области культуры»</t>
  </si>
  <si>
    <t>2020 (второй год реализации</t>
  </si>
  <si>
    <t>2018 (отчетный год)</t>
  </si>
  <si>
    <t>2019(первый год реализации</t>
  </si>
  <si>
    <t>2021(третий год реализации</t>
  </si>
  <si>
    <t>2022 (четвёртый год реализации</t>
  </si>
  <si>
    <t>2023(пятый год реализации</t>
  </si>
  <si>
    <t>2024 (шестой год реализации</t>
  </si>
  <si>
    <t>Основное мероприятие 2.1. «Строительство и реконструкция объектов инфраструктуры»</t>
  </si>
  <si>
    <t>Доля ликвидированных последствий ЧС к возникшим ситуациям</t>
  </si>
  <si>
    <t>Муниципальная программа</t>
  </si>
  <si>
    <t>Основное мероприятие</t>
  </si>
  <si>
    <t>Основное мероприятие "Оказание содействия в осуществлении информирования граждан о подготовке и проведении общероссийского голосования по вопросу одобрения изменений в Конституцию Российской Федерации"</t>
  </si>
  <si>
    <t>Подпрограмма 1</t>
  </si>
  <si>
    <t>Основное мероприятие 1.</t>
  </si>
  <si>
    <t>Основное мероприятие 1.2</t>
  </si>
  <si>
    <t>Основное мероприятие 1.3</t>
  </si>
  <si>
    <t>"Организация озеленения в поселении"</t>
  </si>
  <si>
    <t>Подпрограмма 2</t>
  </si>
  <si>
    <t>"Организация дорожного хозяйства (дорожных фондов) поселения", "Строительство и реконструкция объектов инфраструктуры"</t>
  </si>
  <si>
    <t>2.1.1."Ремонт автомобильных дорог общего пользования местного значения"</t>
  </si>
  <si>
    <t>Подпрограмма 3</t>
  </si>
  <si>
    <t>Подпрограмма 4</t>
  </si>
  <si>
    <t>Основное мероприятие 4.4</t>
  </si>
  <si>
    <t>"Финансовое обеспечение  полномочий по осуществлению внешнего муниципального контроля Переваленского сельского поселения"</t>
  </si>
  <si>
    <t>Подпрограмма 5</t>
  </si>
  <si>
    <t>Подпрограмма 6</t>
  </si>
  <si>
    <t>Оценка расходов, тыс. руб.</t>
  </si>
  <si>
    <t>в том числе по годам реализации муниципальной программы</t>
  </si>
  <si>
    <t>Статус</t>
  </si>
  <si>
    <t>Наименование мероприятия/содержание основного мероприятия</t>
  </si>
  <si>
    <t>Срок реализации</t>
  </si>
  <si>
    <t>Исполнитель</t>
  </si>
  <si>
    <t>Ожидаемый результат реализации основного мероприятия /мероприятия</t>
  </si>
  <si>
    <t>Наименование основного мероприятия муниципальной программы, подпрограммы, основного мероприятия подпрограммы</t>
  </si>
  <si>
    <t xml:space="preserve">
</t>
  </si>
  <si>
    <t>N п/п</t>
  </si>
  <si>
    <t>Единицы измерения</t>
  </si>
  <si>
    <t>Значения показателя (индикатора) по годам реализациимуниципальной программы</t>
  </si>
  <si>
    <t>Наименование муниципальной программы, подпрограммы, основного мероприятия, показателя (индикатора)</t>
  </si>
  <si>
    <t>Алгоритм расчета показателя (индикатора), источники данных для расчета показателя (индикатора)</t>
  </si>
  <si>
    <t>Орган, ответственный за расчёт и достоверность показателя (индикатора)</t>
  </si>
  <si>
    <t xml:space="preserve">Наименование муниципальной программы, подпрограммы, основного мероприятия </t>
  </si>
  <si>
    <t>Источники ресурсного обеспечения</t>
  </si>
  <si>
    <t>всего, в том числе:</t>
  </si>
  <si>
    <t xml:space="preserve">федеральный бюджет </t>
  </si>
  <si>
    <t>областной бюджет</t>
  </si>
  <si>
    <t>местный бюджет</t>
  </si>
  <si>
    <t>в том числе:</t>
  </si>
  <si>
    <t>Основное мероприятие 2.1</t>
  </si>
  <si>
    <t>всего</t>
  </si>
  <si>
    <t>Всего</t>
  </si>
  <si>
    <t>Основное мероприятие 4.4 «Финансовое обеспечение полномочий по осуществлению внешнего муниципального контроля Колодежанского сельского поселения»</t>
  </si>
  <si>
    <t>Основное мероприятие 5.1. «Финансовое обеспечение деятельности главы администрации Колодежанского сельского поселения»</t>
  </si>
  <si>
    <t xml:space="preserve">Приложение 1
</t>
  </si>
  <si>
    <t>Приложение 2</t>
  </si>
  <si>
    <t xml:space="preserve">Приложение 4
</t>
  </si>
  <si>
    <t xml:space="preserve">Стоимость   работ  (услуг)  по  организации  ритуальных  услуг  и
содержанию  мест  захоронения  (С  ) определяется как сумма стоимостей
                                 ср
каждого  вида  работ  (услуг),  осуществляемых  в течение календарного
года, и рассчитывается по формуле:
                    С   = С   + С     + С   , где:
                     ср    об    пер.    эв.
     С     -   стоимость   работ   по   содержанию  Объектов,  которая
      об
определяется по формуле:
           С   = (С     + С     + С    + С   + С   ), где:
            об     зсод    лсод    рем    нр    пик
     С      -  стоимость работ по содержанию Объектов в зимний период,
      зсод
руб., которая определяется по формуле:
                      С     = SUM(П   x С  ), где:
                       зсод        iз    iз
     П     -  количество  единицы  измерения  каждого  вида  работ  по
      iз
содержанию  Объекта  в  зимний период по состоянию на 01 июня текущего
финансового года, кв.м, куб.м, га, шт. и т.п.;
     С    -  стоимость  каждого  вида  работ  по  содержанию Объекта в
      iз
зимний   период   в  расчете  на  соответствующую  единицу  измерения,
определенная  на  основании  калькуляций  (расчетов),  руб./1000 кв.м,
руб./куб.м, руб./1 га и т.п.;
     С      -  стоимость  содержания Объектов в летний период, которая
      лсод
определяется по формуле:
                     С     = SUM(П   x С  ), где:
                      лсод        iл    iл
     П     -  количество  единицы  измерения  каждого  вида  работ  по
      iл
содержанию  Объекта  в  летний период по состоянию на 01 июня текущего
финансового года, кв.м, куб.м, га, шт. и т.п.;
     С    -  стоимость  каждого  вида  работ  по  содержанию Объекта в
      iл
летний   период   в  расчете  на  соответствующую  единицу  измерения,
определенная  на  основании  калькуляций  (расчетов),  руб./1000 кв.м,
руб./куб.м, руб./1 га и т.п.;
     С     -  стоимость  ремонта  определяется в размере 25 % от суммы
      рем
стоимости   содержания   Объектов   в  зимний  и  летний  периоды,  за
исключением  расходов  на обеззараживание дренажных стоков на кладбище
"Северное",  проведение  лабораторных  исследований  воды  из открытых
водоемов   на  кладбище  "Северное",  промывку  дренажной  системы  на
кладбище  "Северное", вырубку поросли на кладбищах, уборку аварийных и
поваленных   деревьев,   содержание   контрольно-пропускных   пунктов,
акаризацию     и     дератизацию,    паспортизацию,    инвентаризацию,
корректировку  существующих  паспортов  мест  погребения, обоснованная
сметными расчетами по Объектам, руб.;          </t>
  </si>
  <si>
    <t xml:space="preserve">Сметная стоимость материальных ресурсов (Мтек) определяется в
текущем уровне цен на основании данных об их перечне, количестве и сметных
ценах по формуле :где:
P
j
- количество j-ого материального ресурса, в натуральных единицах
измерения;
- сметная цена j-ого материального ресурса в текущем уровне цен,
руб.;
j = 1 +J, где
:
J - количество наименований материальных ресурсов в локальном
сметном расчете (смете).
</t>
  </si>
  <si>
    <t xml:space="preserve">
Расчет показателя:
            Поч
Дп = --------- х 100,
           Оп
где: 
Дп – доля протяжённости освещённых частей улиц, проездов, набережных в их общей протяженности на конец отчетного года;
Поч – протяжённость освещённых частей улиц, проездов, набережных в границах населенных пунктов;
Оп – общая протяжённость улиц, проездов, набережных в границах населенных пунктов.
Необходимо рассчитывать протяженность освещенных частей улиц, проездов, набережных исходя из необходимости размещения светильников уличного освещения на расстоянии 80 метров друг от друга.
</t>
  </si>
  <si>
    <t xml:space="preserve">D =     
где
D – доля налоговых и неналоговых доходов  бюджета поселения  в общем объеме доходов бюджета поселения (без учета безвозмездных поступлений, имеющих целевой характер);
 Дн – налоговые и неналоговые доходы поселения, тыс. рублей;
Д – общий объем доходов, тыс. рублей;
Св – общий объем субвенций бюджету поселения, тыс. рублей;
Сс – общий объем субсидий бюджету поселения, тыс. рублей;
И – общий объем иных межбюджетных трансфертов бюджету поселения, имеющих целевой характер, тыс. рублей;
Спг – дотации по обеспечению сбалансированности бюджету поселения по отдельным поручениям главы администрации муниципального района, тыс. рублей; 
Дп – доходы, полученные в виде прочих безвозмездных поступлений, тыс. рублей.
</t>
  </si>
  <si>
    <t>Тр=((Поп/Пбп)-1)*100%
 Тр – темп роста,
Поп – показатель отчетного периода,
Ппп – показатель предыдущего периода.</t>
  </si>
  <si>
    <t>отношение фактически произведенных в отчетном году расходов на их реализацию к плановым значениям по следующей формуле:
ССуз = Зф / Зп, где:
ССуз - степень соответствия запланированному уровню расходов;
Зф - фактические расходы на реализацию подпрограммы (ведомственной целевой программы, основного мероприятия) в отчетном году;
Зп - объемы бюджетных ассигнований, предусмотренные на реализацию соответствующей подпрограммы 
 - предусмотренные муниципальной программой в редакции, действующей по состоянию на 31 декабря отчетного года, расходы на реализацию подпрограммы в отчетном году;
 - фактически произведенные кассовые расходы на реализацию подпрограммы в отчетном году.</t>
  </si>
  <si>
    <t xml:space="preserve">Показатель (К) рассчитывается по поселению с учётом всех кладбищ и в зависимости от выполнения требований. За выполнение каждого требования по каждому кладбищу начисляется 25 %, неисполнение – 0%. Исполнение всех требований составляет 100%. Сумма процентов по всем кладбищам поселения делится на количество кладбищ в поселении (х).
Требования к содержанию места захоронения (Т):
 1) наличие ограждения, не требующего ремонта и покраски (То);
2) наличие контейнерной площадки (Тк);
3) наличие подъезда к месту захоронения (Тп);
4) отсутствие сорной травяной растительности, аварийных деревьев (Тч).
кладбище по адресу:Т1=То+Тк+Тп+Тч
кладбище по адресу: Т2=То+Тк+Тп+Тч 
К=(Т1 +Т2+⋯…+Тх)/х
</t>
  </si>
  <si>
    <t xml:space="preserve">Дн=(Пн/Побщ)*100, где
Дн - доля протяженности автомобильных дорог общего пользования местного значения, не отвечающих нормативным требованиям, в общей протяженности автомобильных дорог общего пользования местного значения, %.
Пн – протяженность автомобильных дорог общего пользования местного значения с твердым покрытием, не отвечающих нормативным требованиям (в соответствии с ГОСТ Р 50597-93) и грунтовых дорог, км (строка 106 Формы N 3-ДГ (мо), наличие на конец отчетного года). Подтверждается сводным актом проверки состояния автомобильных дорог в муниципальном образовании.
Побщ – общая протяженность автомобильных дорог общего пользования местного значения, км (строка 101 Формы N 3-ДГ (мо), наличие на конец отчетного года)
</t>
  </si>
  <si>
    <t xml:space="preserve">Доля выполненных мероприятий по отношению к запланированным
</t>
  </si>
  <si>
    <t>Доля выполненных мероприятий по отношению к запланированным</t>
  </si>
  <si>
    <t xml:space="preserve">Приложение 3
</t>
  </si>
  <si>
    <t>Администрация Колодежанского сельского поселения Подгоренского муниципального района Воронежской области</t>
  </si>
  <si>
    <t>"Финансовое обеспечение полномочий по градостроительной деятельности Колодежанского сельского поселения"</t>
  </si>
  <si>
    <t>Подпрограмма 2. "Вопросы в области национальной экономики"</t>
  </si>
  <si>
    <t>"Мероприятия в области градостроительной деятельности в поселении"</t>
  </si>
  <si>
    <t>ПОДПРОГРАММА 2 "Вопросы в области национальной экономики"</t>
  </si>
  <si>
    <t>"Вопросы в области национальной экономики"</t>
  </si>
  <si>
    <t xml:space="preserve">Финансовое обеспечение и прогнозная (справочная) оценка расходов федерального, областного и местных бюджетов,  юридических и физических лиц на реализацию муниципальной программы "Организация деятельности администрации Первомайского сельского поселения Подгоренского муниципального района Воронежской области"
</t>
  </si>
  <si>
    <t>"Организация деятельности администрации Первомайского сельского поселения Подгоренского муниципального района Воронежской области"</t>
  </si>
  <si>
    <t>"Создание условий для обеспечения  качественными услугами ЖКХ населения  в Первомайском сельском поселении"</t>
  </si>
  <si>
    <t>"Защита населения и территории Первомайского сельского поселения от чрезвычайных  ситуаций, обеспечение пожарной безопасности и  безопасности людей на водных объктах"</t>
  </si>
  <si>
    <t>"Обеспечение защиты населения и территории Первомайского сельского поселения от  чрезвычайных ситуаций природного и техногенного характера, осуществление гражданской обороны"</t>
  </si>
  <si>
    <t>"Финансовое обеспечение  полномочий по культуре, кинематографии Первомайского сельского поселения"</t>
  </si>
  <si>
    <t>"Исполнение полномочий по мобилизационной и  вневойсковой подготовке Первомайского сельского поселения"</t>
  </si>
  <si>
    <t>"Обеспечение деятельности администрации Первомайского сельского поселения  Подгоренского муниципального района Воронежской области"</t>
  </si>
  <si>
    <t>"Финансовое обеспечение деятельности главы администрации Первомайского сельского поселения"</t>
  </si>
  <si>
    <t>"Финансовое обеспечение деятельности администрации Первомайского сельского поселения"</t>
  </si>
  <si>
    <t>"Финансовое обеспечение выполнения других обязательств   Первомайского сельского поселения"</t>
  </si>
  <si>
    <t xml:space="preserve">Методики
расчета показателей (индикаторов)
муниципальной программы  "Организация деятельности администрации Первомайского сельского поселения Подгоренского муниципального района Воронежской области" 
</t>
  </si>
  <si>
    <t xml:space="preserve">Муниципальная программа "Организация деятельности администрации Первомайского сельского поселения Подгоренского муниципального района Воронежской области" </t>
  </si>
  <si>
    <t>Администрация Первомайского сельского поселения Подгоренского муниципального района Воронежской области</t>
  </si>
  <si>
    <t>Подпрограмма 1. "Создание условий для обеспечения качественными услугами ЖКХ населения в Первомайском сельском поселении"</t>
  </si>
  <si>
    <t>Подпрограмма 3. «Защита населения и территории Первомайского сельского поселения от чрезвычайных ситуаций, обеспечение пожарной безопасности людей на водных объекта»</t>
  </si>
  <si>
    <t>Основное мероприятие 3.1. "Обеспечение защиты населения и территории Первомайского сельского поселения от чрезвычайных ситуаций природного и техногенного характера, осуществление гражданской обороны"</t>
  </si>
  <si>
    <t>Основное мероприятие 4.1. «Финансовое обеспечение  полномочий по культуре, кинематографии Первомайского сельского поселения»</t>
  </si>
  <si>
    <t>Основное мероприятие 4.2. «Финансовое обеспечение  полномочий по градостроительной деятельности Первомайского сельского поселения»</t>
  </si>
  <si>
    <t>Основное мероприятие 4.3. «Исполнение полномочий по мобилизационной и вневойсковой подготовке Первомайского сельского поселения»</t>
  </si>
  <si>
    <t>Подпрограмма 5. «Обеспечение деятельности администрации Первомайского сельского поселения Подгоренского муниципального района Воронежской области»</t>
  </si>
  <si>
    <t>Основное мероприятие 5.2. «Финансовое обеспечение деятельности администрации  Первомайского сельского поселения»</t>
  </si>
  <si>
    <t>Основное мероприятие 5.3. «Финансовое обеспечение выполнения других обязательств Первомайского сельского поселения»</t>
  </si>
  <si>
    <t>Сведения 
о показателях (индикаторах) муниципальной программы "Организация деятельности администрации Первомайского сельского поселения Подгоренского муниципального района Воронежской области" 
и их значениях</t>
  </si>
  <si>
    <t>Основное мероприятие 5.1. «Финансовое обеспечение деятельности главы администрации Первомайского сельского поселения»</t>
  </si>
  <si>
    <t>Перечень
основных мероприятий и мероприятий, реализуемых в рамках
муниципальной  программы Первомайского сельского поселения Подгоренского муниципального района</t>
  </si>
  <si>
    <t>МУНИЦИПАЛЬНАЯ ПРОГРАММА "Организация деятельности администрации Первомайского сельского поселения Подгоренского муниципального района Воронежской области "</t>
  </si>
  <si>
    <t>ПОДПРОГРАММА 1 "Создание условий для обеспечения  качественными услугами ЖКХ населения  в Первомайском сельском поселении"</t>
  </si>
  <si>
    <t>"Финансовое обеспечение полномочий по градостроительной деятельности Первомайского сельского поселения"</t>
  </si>
  <si>
    <t>ПОДПРОГРАММА 5 "Обеспечение деятельности администрации Первомайского сельского поселения  Подгоренского муниципального района Воронежской области"</t>
  </si>
  <si>
    <t>"Развитие сельской культуры в Первомайском сельском поселении  Подгоренского муниципального района Воронежской области"</t>
  </si>
  <si>
    <t>ПОДПРОГРАММА 6 "Развитие сельской культуры в  Первомайском сельском поселении  Подгоренского муниципального района Воронежской области"</t>
  </si>
  <si>
    <t>Оплата услуг по разработке проектно-сметной документации для капитального ремонта Первомайского СДК</t>
  </si>
  <si>
    <t>Подпрограмма 6. «Развитие сельской культуры в Первомайском сельском поселении Подгоренского муниципального района Воронежской области»</t>
  </si>
  <si>
    <t>Обеспечение содержания чистоты и порядка  улиц и дорог сельского поселени</t>
  </si>
  <si>
    <t>Повышение уровеня комфортности проживания на территории     путем  достижения целевых показателей подпрограммы</t>
  </si>
  <si>
    <t>"Строительство и реконструкция объектов инфраструктуры"</t>
  </si>
  <si>
    <t>Реализация политики занятости населения и социальной поддержкой безработных граждан</t>
  </si>
  <si>
    <t>Развитие социальной инфраструктуры, физкультуры и массового спорта, повышение улучшения жизненного уровня жителей поселения</t>
  </si>
  <si>
    <t>ПОДПРОГРАММА 3 "Защита населения и территории Первомайского сельского поселения от чрезвычайных  ситуаций, обеспечение пожарной безопасности и  безопасности людей на водных объктах"</t>
  </si>
  <si>
    <t>ПОДПРОГРАММА 4 "Финансовое обеспечение передаваемых и переданных полномочий"</t>
  </si>
  <si>
    <t>Основное мероприятие 4.5</t>
  </si>
  <si>
    <t>Основное мероприятие 4.6</t>
  </si>
  <si>
    <t>"Мероприятие по обеспечению полномочий по осуществлению внешнего муниципального контроля Первомайского сельского поселения"</t>
  </si>
  <si>
    <t>Исполнение преданных полномочий по осуществлению внешнего муниципального контроля в поселении</t>
  </si>
  <si>
    <t>"Осуществление полномочий, передаваемых из бюджета муниципального района по капитальному ремонту, ремонту и содержанию автомобильных дорог общего пользования местного значения и искусственных сооружений на них"</t>
  </si>
  <si>
    <t xml:space="preserve">Организация и проведение мероприятий по капитальному ремонту, ремонту и содержанию автомобильных дорог общего пользования местного значения и искусственных сооружений на них. 
Расширение сети автомобильных дорог общего пользования с твёрдым покрытием на территории поселения.
</t>
  </si>
  <si>
    <t>"Финансовое обеспечение полномочий по другим общегосударственным вопросам Первомайского сельского поселения"</t>
  </si>
  <si>
    <t>Предоставление межбюджетных трансфертов из бюджета поселения</t>
  </si>
  <si>
    <t>Основное мероприятие 1.2."Содействие развитию социальной и инженерной тнфраструктуры"</t>
  </si>
  <si>
    <t>Основное мероприятие 2.3 "Мероприятия в области градостроительной деятельности в поселении"</t>
  </si>
  <si>
    <t>Основное мероприятие 4.4 "Мероприятие по обеспечению полномочий по осуществлению внешнего муниципального контроля Первомайского сельского поселения"</t>
  </si>
  <si>
    <t>Основное мероприятие 4.5 «Осуществление части полномочий, передаваемых из бюджета муниципального района по капитальному ремонту, ремонту и содержанию автомобильных дорог общего пользования местного значения и искусственных сооружений на них»</t>
  </si>
  <si>
    <t>Основное мероприятие 4.6 «Финансовое обеспечение полномочий по другим общегосударственным вопросам Певомайского сельского поселения»</t>
  </si>
  <si>
    <t>Основное мероприятие 1.2."Содействие развитию социальной и инженерной инфраструктуры"</t>
  </si>
  <si>
    <t>Основное мероприятие 2.3. "Мероприятия в области градостроительной деятельности в поселении"</t>
  </si>
  <si>
    <t>Основное мероприятие 4.4 «Мероприятие по обеспечению полномочий по осуществлению внешнего муниципального контроля Первомайского сельского поселения»</t>
  </si>
  <si>
    <t>Основное мероприятие 4.6 "Финансовое обеспечение полномочий по другим общегосударственным вопросам Первомайского сельского поселения"</t>
  </si>
  <si>
    <t>"Строительство и реконтрукция объектов инфраструктуры"</t>
  </si>
</sst>
</file>

<file path=xl/styles.xml><?xml version="1.0" encoding="utf-8"?>
<styleSheet xmlns="http://schemas.openxmlformats.org/spreadsheetml/2006/main">
  <numFmts count="2">
    <numFmt numFmtId="164" formatCode="0.0"/>
    <numFmt numFmtId="165" formatCode="#,##0.0_ ;[Red]\-#,##0.0\ "/>
  </numFmts>
  <fonts count="24">
    <font>
      <sz val="11"/>
      <color theme="1"/>
      <name val="Calibri"/>
      <family val="2"/>
      <scheme val="minor"/>
    </font>
    <font>
      <sz val="12"/>
      <name val="Times New Roman"/>
      <family val="1"/>
      <charset val="204"/>
    </font>
    <font>
      <sz val="11"/>
      <color indexed="8"/>
      <name val="Times New Roman"/>
      <family val="1"/>
      <charset val="204"/>
    </font>
    <font>
      <sz val="14"/>
      <color indexed="8"/>
      <name val="Times New Roman"/>
      <family val="1"/>
      <charset val="204"/>
    </font>
    <font>
      <sz val="12"/>
      <color indexed="8"/>
      <name val="Times New Roman"/>
      <family val="1"/>
      <charset val="204"/>
    </font>
    <font>
      <b/>
      <sz val="12"/>
      <color indexed="8"/>
      <name val="Times New Roman"/>
      <family val="1"/>
      <charset val="204"/>
    </font>
    <font>
      <sz val="10"/>
      <color indexed="8"/>
      <name val="Times New Roman"/>
      <family val="1"/>
      <charset val="204"/>
    </font>
    <font>
      <sz val="12"/>
      <color indexed="8"/>
      <name val="Times New Roman"/>
      <family val="1"/>
      <charset val="204"/>
    </font>
    <font>
      <b/>
      <sz val="14"/>
      <color indexed="8"/>
      <name val="Times New Roman"/>
      <family val="1"/>
      <charset val="204"/>
    </font>
    <font>
      <b/>
      <sz val="12"/>
      <name val="Times New Roman"/>
      <family val="1"/>
      <charset val="204"/>
    </font>
    <font>
      <sz val="12"/>
      <color indexed="8"/>
      <name val="Times New Roman"/>
      <family val="1"/>
      <charset val="204"/>
    </font>
    <font>
      <b/>
      <sz val="11"/>
      <color indexed="8"/>
      <name val="Times New Roman"/>
      <family val="1"/>
      <charset val="204"/>
    </font>
    <font>
      <sz val="11"/>
      <color indexed="8"/>
      <name val="Times New Roman"/>
      <family val="1"/>
      <charset val="204"/>
    </font>
    <font>
      <sz val="12"/>
      <name val="Times New Roman CYR"/>
      <charset val="204"/>
    </font>
    <font>
      <b/>
      <sz val="12"/>
      <color indexed="8"/>
      <name val="Times New Roman"/>
      <family val="1"/>
      <charset val="204"/>
    </font>
    <font>
      <sz val="11"/>
      <color theme="1"/>
      <name val="Calibri"/>
      <family val="2"/>
      <charset val="204"/>
      <scheme val="minor"/>
    </font>
    <font>
      <b/>
      <sz val="10"/>
      <color rgb="FF000000"/>
      <name val="Arial"/>
      <family val="2"/>
      <charset val="204"/>
    </font>
    <font>
      <sz val="11"/>
      <color rgb="FF000000"/>
      <name val="Times New Roman"/>
      <family val="1"/>
      <charset val="204"/>
    </font>
    <font>
      <sz val="12"/>
      <color rgb="FF000000"/>
      <name val="Times New Roman"/>
      <family val="1"/>
      <charset val="204"/>
    </font>
    <font>
      <sz val="12"/>
      <color theme="1"/>
      <name val="Times New Roman"/>
      <family val="1"/>
      <charset val="204"/>
    </font>
    <font>
      <sz val="11"/>
      <color theme="1"/>
      <name val="Times New Roman"/>
      <family val="1"/>
      <charset val="204"/>
    </font>
    <font>
      <b/>
      <sz val="11"/>
      <color theme="1"/>
      <name val="Calibri"/>
      <family val="2"/>
      <scheme val="minor"/>
    </font>
    <font>
      <b/>
      <sz val="12"/>
      <color theme="1"/>
      <name val="Times New Roman"/>
      <family val="1"/>
      <charset val="204"/>
    </font>
    <font>
      <b/>
      <sz val="11"/>
      <color theme="1"/>
      <name val="Times New Roman"/>
      <family val="1"/>
      <charset val="204"/>
    </font>
  </fonts>
  <fills count="4">
    <fill>
      <patternFill patternType="none"/>
    </fill>
    <fill>
      <patternFill patternType="gray125"/>
    </fill>
    <fill>
      <patternFill patternType="solid">
        <fgColor indexed="9"/>
        <bgColor indexed="64"/>
      </patternFill>
    </fill>
    <fill>
      <patternFill patternType="solid">
        <fgColor rgb="FFF1F5F9"/>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BFBFBF"/>
      </left>
      <right style="thin">
        <color rgb="FFD9D9D9"/>
      </right>
      <top/>
      <bottom style="thin">
        <color rgb="FFD9D9D9"/>
      </bottom>
      <diagonal/>
    </border>
    <border>
      <left style="medium">
        <color indexed="64"/>
      </left>
      <right/>
      <top/>
      <bottom/>
      <diagonal/>
    </border>
  </borders>
  <cellStyleXfs count="3">
    <xf numFmtId="0" fontId="0" fillId="0" borderId="0"/>
    <xf numFmtId="0" fontId="16" fillId="3" borderId="22">
      <alignment horizontal="left" vertical="top" wrapText="1"/>
    </xf>
    <xf numFmtId="0" fontId="15" fillId="0" borderId="0"/>
  </cellStyleXfs>
  <cellXfs count="220">
    <xf numFmtId="0" fontId="0" fillId="0" borderId="0" xfId="0"/>
    <xf numFmtId="0" fontId="2" fillId="0" borderId="1" xfId="0" applyFont="1" applyBorder="1" applyAlignment="1">
      <alignment horizontal="justify" vertical="top"/>
    </xf>
    <xf numFmtId="0" fontId="3" fillId="0" borderId="1" xfId="0" applyFont="1" applyBorder="1" applyAlignment="1">
      <alignment horizontal="center"/>
    </xf>
    <xf numFmtId="0" fontId="0" fillId="0" borderId="0" xfId="0" applyAlignment="1">
      <alignment wrapText="1"/>
    </xf>
    <xf numFmtId="0" fontId="0" fillId="0" borderId="0" xfId="0" applyAlignment="1"/>
    <xf numFmtId="0" fontId="4" fillId="0" borderId="0" xfId="0" applyFont="1"/>
    <xf numFmtId="0" fontId="4" fillId="0" borderId="1" xfId="0" applyFont="1" applyBorder="1" applyAlignment="1">
      <alignment horizontal="justify" vertical="top"/>
    </xf>
    <xf numFmtId="0" fontId="2" fillId="0" borderId="0" xfId="0" applyFont="1" applyBorder="1" applyAlignment="1">
      <alignment horizontal="justify" vertical="top"/>
    </xf>
    <xf numFmtId="0" fontId="6" fillId="0" borderId="0" xfId="0" applyFont="1" applyFill="1" applyAlignment="1">
      <alignment vertical="center" wrapText="1"/>
    </xf>
    <xf numFmtId="0" fontId="0" fillId="0" borderId="0" xfId="0" applyFill="1"/>
    <xf numFmtId="0" fontId="4" fillId="0" borderId="1" xfId="0" applyFont="1" applyBorder="1" applyAlignment="1">
      <alignment wrapText="1"/>
    </xf>
    <xf numFmtId="0" fontId="10" fillId="0" borderId="1" xfId="0" applyFont="1" applyBorder="1" applyAlignment="1">
      <alignment wrapText="1"/>
    </xf>
    <xf numFmtId="0" fontId="4" fillId="0" borderId="1" xfId="0" applyFont="1" applyBorder="1" applyAlignment="1">
      <alignment horizontal="justify" vertical="top" wrapText="1"/>
    </xf>
    <xf numFmtId="0" fontId="10" fillId="0" borderId="1" xfId="0" applyFont="1" applyBorder="1" applyAlignment="1">
      <alignment vertical="center" wrapText="1"/>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2" fillId="0" borderId="0" xfId="0" applyFont="1"/>
    <xf numFmtId="0" fontId="2" fillId="0" borderId="1" xfId="0" applyFont="1" applyBorder="1"/>
    <xf numFmtId="0" fontId="2" fillId="0" borderId="3" xfId="0" applyFont="1" applyBorder="1"/>
    <xf numFmtId="0" fontId="12" fillId="0" borderId="5" xfId="0" applyFont="1" applyBorder="1" applyAlignment="1">
      <alignment horizontal="center" vertical="center" wrapText="1"/>
    </xf>
    <xf numFmtId="0" fontId="12" fillId="0" borderId="1" xfId="0" applyFont="1" applyBorder="1" applyAlignment="1">
      <alignment vertical="center" wrapText="1"/>
    </xf>
    <xf numFmtId="0" fontId="12" fillId="0" borderId="1" xfId="0" applyFont="1" applyBorder="1" applyAlignment="1">
      <alignment horizontal="center" vertical="center" wrapText="1"/>
    </xf>
    <xf numFmtId="0" fontId="12" fillId="2" borderId="1" xfId="0" applyFont="1" applyFill="1" applyBorder="1" applyAlignment="1">
      <alignment horizontal="center" vertical="center" wrapText="1"/>
    </xf>
    <xf numFmtId="165" fontId="14" fillId="0" borderId="1" xfId="0" applyNumberFormat="1" applyFont="1" applyFill="1" applyBorder="1" applyAlignment="1">
      <alignment horizontal="right" wrapText="1"/>
    </xf>
    <xf numFmtId="164" fontId="14" fillId="0" borderId="4" xfId="0" applyNumberFormat="1" applyFont="1" applyFill="1" applyBorder="1" applyAlignment="1">
      <alignment horizontal="right" wrapText="1"/>
    </xf>
    <xf numFmtId="164" fontId="14" fillId="0" borderId="1" xfId="0" applyNumberFormat="1" applyFont="1" applyFill="1" applyBorder="1" applyAlignment="1">
      <alignment horizontal="right" wrapText="1"/>
    </xf>
    <xf numFmtId="165" fontId="1" fillId="0" borderId="1" xfId="0" applyNumberFormat="1" applyFont="1" applyFill="1" applyBorder="1" applyAlignment="1">
      <alignment horizontal="right" wrapText="1"/>
    </xf>
    <xf numFmtId="164" fontId="1" fillId="0" borderId="4" xfId="0" applyNumberFormat="1" applyFont="1" applyFill="1" applyBorder="1" applyAlignment="1">
      <alignment horizontal="right" wrapText="1"/>
    </xf>
    <xf numFmtId="164" fontId="1" fillId="0" borderId="1" xfId="0" applyNumberFormat="1" applyFont="1" applyFill="1" applyBorder="1" applyAlignment="1">
      <alignment horizontal="right" wrapText="1"/>
    </xf>
    <xf numFmtId="49" fontId="1" fillId="0" borderId="1" xfId="0" applyNumberFormat="1" applyFont="1" applyFill="1" applyBorder="1" applyAlignment="1">
      <alignment horizontal="left" wrapText="1"/>
    </xf>
    <xf numFmtId="165" fontId="7" fillId="0" borderId="1" xfId="0" applyNumberFormat="1" applyFont="1" applyFill="1" applyBorder="1" applyAlignment="1">
      <alignment horizontal="right" wrapText="1"/>
    </xf>
    <xf numFmtId="49" fontId="9" fillId="0" borderId="1" xfId="0" applyNumberFormat="1" applyFont="1" applyFill="1" applyBorder="1" applyAlignment="1">
      <alignment horizontal="left" wrapText="1"/>
    </xf>
    <xf numFmtId="165" fontId="9" fillId="0" borderId="1" xfId="0" applyNumberFormat="1" applyFont="1" applyFill="1" applyBorder="1" applyAlignment="1">
      <alignment horizontal="right" wrapText="1"/>
    </xf>
    <xf numFmtId="164" fontId="9" fillId="0" borderId="4" xfId="0" applyNumberFormat="1" applyFont="1" applyFill="1" applyBorder="1" applyAlignment="1">
      <alignment horizontal="right" wrapText="1"/>
    </xf>
    <xf numFmtId="164" fontId="9" fillId="0" borderId="1" xfId="0" applyNumberFormat="1" applyFont="1" applyFill="1" applyBorder="1" applyAlignment="1">
      <alignment horizontal="right" wrapText="1"/>
    </xf>
    <xf numFmtId="165" fontId="7" fillId="0" borderId="1" xfId="0" applyNumberFormat="1" applyFont="1" applyFill="1" applyBorder="1" applyAlignment="1">
      <alignment horizontal="right" vertical="top" wrapText="1"/>
    </xf>
    <xf numFmtId="164" fontId="7" fillId="0" borderId="4" xfId="0" applyNumberFormat="1" applyFont="1" applyFill="1" applyBorder="1" applyAlignment="1">
      <alignment horizontal="right" vertical="top" wrapText="1"/>
    </xf>
    <xf numFmtId="164" fontId="7" fillId="0" borderId="1" xfId="0" applyNumberFormat="1" applyFont="1" applyFill="1" applyBorder="1" applyAlignment="1">
      <alignment horizontal="right" vertical="top" wrapText="1"/>
    </xf>
    <xf numFmtId="165" fontId="1" fillId="0" borderId="1" xfId="0" applyNumberFormat="1" applyFont="1" applyFill="1" applyBorder="1" applyAlignment="1">
      <alignment horizontal="right" vertical="top"/>
    </xf>
    <xf numFmtId="164" fontId="1" fillId="0" borderId="4" xfId="0" applyNumberFormat="1" applyFont="1" applyFill="1" applyBorder="1" applyAlignment="1">
      <alignment horizontal="right" vertical="top"/>
    </xf>
    <xf numFmtId="164" fontId="1" fillId="0" borderId="1" xfId="0" applyNumberFormat="1" applyFont="1" applyFill="1" applyBorder="1" applyAlignment="1">
      <alignment horizontal="right" vertical="top"/>
    </xf>
    <xf numFmtId="165" fontId="9" fillId="0" borderId="1" xfId="0" applyNumberFormat="1" applyFont="1" applyFill="1" applyBorder="1" applyAlignment="1">
      <alignment horizontal="right"/>
    </xf>
    <xf numFmtId="164" fontId="9" fillId="0" borderId="4" xfId="0" applyNumberFormat="1" applyFont="1" applyFill="1" applyBorder="1" applyAlignment="1">
      <alignment horizontal="right"/>
    </xf>
    <xf numFmtId="164" fontId="9" fillId="0" borderId="1" xfId="0" applyNumberFormat="1" applyFont="1" applyFill="1" applyBorder="1" applyAlignment="1">
      <alignment horizontal="right"/>
    </xf>
    <xf numFmtId="165" fontId="1" fillId="0" borderId="1" xfId="0" applyNumberFormat="1" applyFont="1" applyFill="1" applyBorder="1" applyAlignment="1">
      <alignment horizontal="right"/>
    </xf>
    <xf numFmtId="164" fontId="1" fillId="0" borderId="4" xfId="0" applyNumberFormat="1" applyFont="1" applyFill="1" applyBorder="1" applyAlignment="1">
      <alignment horizontal="right"/>
    </xf>
    <xf numFmtId="164" fontId="1" fillId="0" borderId="1" xfId="0" applyNumberFormat="1" applyFont="1" applyFill="1" applyBorder="1" applyAlignment="1">
      <alignment horizontal="right"/>
    </xf>
    <xf numFmtId="0" fontId="1" fillId="0" borderId="1" xfId="0" applyFont="1" applyFill="1" applyBorder="1" applyAlignment="1">
      <alignment horizontal="center" vertical="center" wrapText="1"/>
    </xf>
    <xf numFmtId="1" fontId="1" fillId="0" borderId="1" xfId="0" applyNumberFormat="1" applyFont="1" applyFill="1" applyBorder="1" applyAlignment="1">
      <alignment horizontal="center" vertical="center" wrapText="1"/>
    </xf>
    <xf numFmtId="0" fontId="1" fillId="0" borderId="4" xfId="0" applyFont="1" applyFill="1" applyBorder="1" applyAlignment="1">
      <alignment horizontal="center" vertical="center" wrapText="1"/>
    </xf>
    <xf numFmtId="0" fontId="2" fillId="0" borderId="1" xfId="0" applyFont="1" applyBorder="1" applyAlignment="1">
      <alignment horizontal="justify" vertical="top" wrapText="1"/>
    </xf>
    <xf numFmtId="0" fontId="2" fillId="0" borderId="1" xfId="0" applyFont="1" applyBorder="1" applyAlignment="1">
      <alignment horizontal="center" vertical="center" wrapText="1"/>
    </xf>
    <xf numFmtId="0" fontId="12" fillId="0" borderId="1" xfId="0" applyFont="1" applyBorder="1" applyAlignment="1">
      <alignment horizontal="left" vertical="center" wrapText="1"/>
    </xf>
    <xf numFmtId="0" fontId="12" fillId="2" borderId="1" xfId="0" applyFont="1" applyFill="1" applyBorder="1" applyAlignment="1">
      <alignment horizontal="center" wrapText="1"/>
    </xf>
    <xf numFmtId="0" fontId="2" fillId="0" borderId="1" xfId="0" applyFont="1" applyBorder="1" applyAlignment="1">
      <alignment vertical="center" wrapText="1"/>
    </xf>
    <xf numFmtId="0" fontId="1" fillId="0" borderId="0" xfId="0" applyFont="1" applyFill="1"/>
    <xf numFmtId="0" fontId="7" fillId="0" borderId="0" xfId="0" applyFont="1" applyFill="1"/>
    <xf numFmtId="0" fontId="7" fillId="0" borderId="0" xfId="0" applyFont="1" applyFill="1" applyAlignment="1">
      <alignment horizontal="center"/>
    </xf>
    <xf numFmtId="0" fontId="1" fillId="0" borderId="6" xfId="0" applyFont="1" applyFill="1" applyBorder="1" applyAlignment="1">
      <alignment horizontal="center" vertical="center" wrapText="1"/>
    </xf>
    <xf numFmtId="0" fontId="1" fillId="0" borderId="1" xfId="0" applyFont="1" applyFill="1" applyBorder="1" applyAlignment="1">
      <alignment horizontal="center"/>
    </xf>
    <xf numFmtId="0" fontId="1" fillId="0" borderId="4" xfId="0" applyFont="1" applyFill="1" applyBorder="1" applyAlignment="1">
      <alignment horizontal="center"/>
    </xf>
    <xf numFmtId="0" fontId="14" fillId="0" borderId="1" xfId="0" applyFont="1" applyFill="1" applyBorder="1" applyAlignment="1">
      <alignment horizontal="left" wrapText="1"/>
    </xf>
    <xf numFmtId="0" fontId="1" fillId="0" borderId="1" xfId="0" applyFont="1" applyFill="1" applyBorder="1" applyAlignment="1">
      <alignment horizontal="left" wrapText="1"/>
    </xf>
    <xf numFmtId="49" fontId="1" fillId="0" borderId="6" xfId="0" applyNumberFormat="1" applyFont="1" applyFill="1" applyBorder="1" applyAlignment="1">
      <alignment horizontal="left" vertical="top" wrapText="1"/>
    </xf>
    <xf numFmtId="49" fontId="1" fillId="0" borderId="8" xfId="0" applyNumberFormat="1" applyFont="1" applyFill="1" applyBorder="1" applyAlignment="1">
      <alignment horizontal="left" vertical="top" wrapText="1"/>
    </xf>
    <xf numFmtId="0" fontId="1" fillId="0" borderId="1" xfId="0" applyFont="1" applyFill="1" applyBorder="1" applyAlignment="1">
      <alignment horizontal="center" vertical="top" wrapText="1"/>
    </xf>
    <xf numFmtId="0" fontId="7" fillId="0" borderId="1" xfId="0" applyFont="1" applyFill="1" applyBorder="1" applyAlignment="1">
      <alignment horizontal="left" wrapText="1"/>
    </xf>
    <xf numFmtId="0" fontId="1" fillId="0" borderId="1" xfId="0" applyFont="1" applyFill="1" applyBorder="1" applyAlignment="1">
      <alignment horizontal="left" vertical="top" wrapText="1"/>
    </xf>
    <xf numFmtId="0" fontId="2" fillId="0" borderId="0" xfId="0" applyFont="1" applyFill="1"/>
    <xf numFmtId="0" fontId="4" fillId="0" borderId="0" xfId="0" applyFont="1" applyFill="1"/>
    <xf numFmtId="0" fontId="9"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0" fillId="0" borderId="1" xfId="0" applyFont="1" applyBorder="1" applyAlignment="1">
      <alignment horizontal="left" vertical="center" wrapText="1"/>
    </xf>
    <xf numFmtId="0" fontId="4" fillId="0" borderId="1" xfId="0" applyFont="1" applyBorder="1" applyAlignment="1">
      <alignment horizontal="left" vertical="center" wrapText="1"/>
    </xf>
    <xf numFmtId="0" fontId="18" fillId="0" borderId="1" xfId="0" applyFont="1" applyBorder="1" applyAlignment="1">
      <alignment horizontal="left" vertical="center" wrapText="1"/>
    </xf>
    <xf numFmtId="0" fontId="4" fillId="0" borderId="1" xfId="0" applyFont="1" applyBorder="1" applyAlignment="1">
      <alignment vertical="center" wrapText="1"/>
    </xf>
    <xf numFmtId="0" fontId="4" fillId="0" borderId="1" xfId="0" applyFont="1" applyBorder="1" applyAlignment="1">
      <alignment horizontal="left" vertical="top" wrapText="1"/>
    </xf>
    <xf numFmtId="0" fontId="4" fillId="0" borderId="1" xfId="0" applyFont="1" applyBorder="1" applyAlignment="1">
      <alignment horizontal="center" vertical="top" wrapText="1"/>
    </xf>
    <xf numFmtId="0" fontId="19" fillId="0" borderId="1" xfId="0" applyFont="1" applyBorder="1" applyAlignment="1">
      <alignment horizontal="left" vertical="center" wrapText="1"/>
    </xf>
    <xf numFmtId="0" fontId="20" fillId="0" borderId="1" xfId="0" applyFont="1" applyBorder="1" applyAlignment="1">
      <alignment horizontal="left" vertical="center" wrapText="1"/>
    </xf>
    <xf numFmtId="0" fontId="12" fillId="0" borderId="23" xfId="0" applyFont="1" applyBorder="1" applyAlignment="1">
      <alignment horizontal="center" vertical="center" wrapText="1"/>
    </xf>
    <xf numFmtId="0" fontId="12" fillId="0" borderId="7" xfId="0" applyFont="1" applyBorder="1" applyAlignment="1">
      <alignment vertical="center" wrapText="1"/>
    </xf>
    <xf numFmtId="0" fontId="12" fillId="0" borderId="7" xfId="0" applyFont="1" applyBorder="1" applyAlignment="1">
      <alignment horizontal="center" vertical="center" wrapText="1"/>
    </xf>
    <xf numFmtId="0" fontId="2" fillId="0" borderId="7" xfId="0" applyFont="1" applyBorder="1" applyAlignment="1">
      <alignment horizontal="center" vertical="center"/>
    </xf>
    <xf numFmtId="0" fontId="17" fillId="0" borderId="1" xfId="0" applyFont="1" applyBorder="1" applyAlignment="1">
      <alignment horizontal="left" vertical="center" wrapText="1"/>
    </xf>
    <xf numFmtId="0" fontId="17" fillId="0" borderId="1" xfId="0" applyFont="1" applyBorder="1" applyAlignment="1">
      <alignment horizontal="center" vertical="center" wrapText="1"/>
    </xf>
    <xf numFmtId="0" fontId="4" fillId="0" borderId="7" xfId="0" applyFont="1" applyBorder="1" applyAlignment="1">
      <alignment horizontal="left" vertical="center" wrapText="1"/>
    </xf>
    <xf numFmtId="0" fontId="17" fillId="0" borderId="1" xfId="0" applyFont="1" applyBorder="1" applyAlignment="1">
      <alignment vertical="center" wrapText="1"/>
    </xf>
    <xf numFmtId="0" fontId="5" fillId="0" borderId="1" xfId="0" applyFont="1" applyFill="1" applyBorder="1" applyAlignment="1">
      <alignment horizontal="left" wrapText="1"/>
    </xf>
    <xf numFmtId="165" fontId="9" fillId="0" borderId="1" xfId="0" applyNumberFormat="1" applyFont="1" applyFill="1" applyBorder="1" applyAlignment="1">
      <alignment horizontal="right" vertical="top"/>
    </xf>
    <xf numFmtId="164" fontId="9" fillId="0" borderId="4" xfId="0" applyNumberFormat="1" applyFont="1" applyFill="1" applyBorder="1" applyAlignment="1">
      <alignment horizontal="right" vertical="top"/>
    </xf>
    <xf numFmtId="49" fontId="1" fillId="0" borderId="7" xfId="0" applyNumberFormat="1" applyFont="1" applyFill="1" applyBorder="1" applyAlignment="1">
      <alignment horizontal="left" wrapText="1"/>
    </xf>
    <xf numFmtId="165" fontId="1" fillId="0" borderId="7" xfId="0" applyNumberFormat="1" applyFont="1" applyFill="1" applyBorder="1" applyAlignment="1">
      <alignment horizontal="right"/>
    </xf>
    <xf numFmtId="164" fontId="1" fillId="0" borderId="12" xfId="0" applyNumberFormat="1" applyFont="1" applyFill="1" applyBorder="1" applyAlignment="1">
      <alignment horizontal="right"/>
    </xf>
    <xf numFmtId="164" fontId="1" fillId="0" borderId="7" xfId="0" applyNumberFormat="1" applyFont="1" applyFill="1" applyBorder="1" applyAlignment="1">
      <alignment horizontal="right"/>
    </xf>
    <xf numFmtId="165" fontId="5" fillId="0" borderId="1" xfId="0" applyNumberFormat="1" applyFont="1" applyFill="1" applyBorder="1" applyAlignment="1">
      <alignment horizontal="right" wrapText="1"/>
    </xf>
    <xf numFmtId="0" fontId="5" fillId="0" borderId="1" xfId="0" applyFont="1" applyFill="1" applyBorder="1" applyAlignment="1">
      <alignment horizontal="left" vertical="top" wrapText="1"/>
    </xf>
    <xf numFmtId="165" fontId="5" fillId="0" borderId="1" xfId="0" applyNumberFormat="1" applyFont="1" applyFill="1" applyBorder="1" applyAlignment="1">
      <alignment horizontal="right" vertical="top" wrapText="1"/>
    </xf>
    <xf numFmtId="164" fontId="5" fillId="0" borderId="4" xfId="0" applyNumberFormat="1" applyFont="1" applyFill="1" applyBorder="1" applyAlignment="1">
      <alignment horizontal="right" vertical="top" wrapText="1"/>
    </xf>
    <xf numFmtId="164" fontId="5" fillId="0" borderId="1" xfId="0" applyNumberFormat="1" applyFont="1" applyFill="1" applyBorder="1" applyAlignment="1">
      <alignment horizontal="right" vertical="top" wrapText="1"/>
    </xf>
    <xf numFmtId="164" fontId="5" fillId="0" borderId="4" xfId="0" applyNumberFormat="1" applyFont="1" applyFill="1" applyBorder="1" applyAlignment="1">
      <alignment horizontal="right" wrapText="1"/>
    </xf>
    <xf numFmtId="164" fontId="5" fillId="0" borderId="1" xfId="0" applyNumberFormat="1" applyFont="1" applyFill="1" applyBorder="1" applyAlignment="1">
      <alignment horizontal="right" wrapText="1"/>
    </xf>
    <xf numFmtId="164" fontId="1" fillId="0" borderId="12" xfId="0" applyNumberFormat="1" applyFont="1" applyFill="1" applyBorder="1" applyAlignment="1">
      <alignment horizontal="right" wrapText="1"/>
    </xf>
    <xf numFmtId="165" fontId="1" fillId="0" borderId="7" xfId="0" applyNumberFormat="1" applyFont="1" applyFill="1" applyBorder="1" applyAlignment="1">
      <alignment horizontal="right" wrapText="1"/>
    </xf>
    <xf numFmtId="0" fontId="8" fillId="0" borderId="4" xfId="0" applyFont="1" applyBorder="1" applyAlignment="1">
      <alignment horizontal="center" wrapText="1"/>
    </xf>
    <xf numFmtId="0" fontId="8" fillId="0" borderId="16" xfId="0" applyFont="1" applyBorder="1" applyAlignment="1">
      <alignment horizontal="center" wrapText="1"/>
    </xf>
    <xf numFmtId="0" fontId="8" fillId="0" borderId="13" xfId="0" applyFont="1" applyBorder="1" applyAlignment="1">
      <alignment horizontal="center" wrapText="1"/>
    </xf>
    <xf numFmtId="0" fontId="5" fillId="0" borderId="0" xfId="0" applyFont="1" applyFill="1" applyAlignment="1">
      <alignment horizontal="center" wrapText="1"/>
    </xf>
    <xf numFmtId="0" fontId="5" fillId="0" borderId="0" xfId="0" applyFont="1" applyFill="1" applyAlignment="1">
      <alignment horizontal="center"/>
    </xf>
    <xf numFmtId="0" fontId="8" fillId="0" borderId="4" xfId="0" applyFont="1" applyBorder="1" applyAlignment="1">
      <alignment horizontal="center" vertical="top" wrapText="1"/>
    </xf>
    <xf numFmtId="0" fontId="8" fillId="0" borderId="16" xfId="0" applyFont="1" applyBorder="1" applyAlignment="1">
      <alignment horizontal="center" vertical="top" wrapText="1"/>
    </xf>
    <xf numFmtId="0" fontId="8" fillId="0" borderId="13" xfId="0" applyFont="1" applyBorder="1" applyAlignment="1">
      <alignment horizontal="center" vertical="top" wrapText="1"/>
    </xf>
    <xf numFmtId="0" fontId="4" fillId="0" borderId="0" xfId="0" applyFont="1" applyFill="1" applyAlignment="1">
      <alignment horizontal="right" wrapText="1"/>
    </xf>
    <xf numFmtId="0" fontId="4" fillId="0" borderId="0" xfId="0" applyFont="1" applyFill="1" applyAlignment="1">
      <alignment horizontal="right"/>
    </xf>
    <xf numFmtId="0" fontId="11" fillId="0" borderId="4" xfId="0" applyFont="1" applyBorder="1" applyAlignment="1">
      <alignment horizontal="center" wrapText="1"/>
    </xf>
    <xf numFmtId="0" fontId="11" fillId="0" borderId="16" xfId="0" applyFont="1" applyBorder="1" applyAlignment="1">
      <alignment horizontal="center" wrapText="1"/>
    </xf>
    <xf numFmtId="0" fontId="11" fillId="0" borderId="13" xfId="0" applyFont="1" applyBorder="1" applyAlignment="1">
      <alignment horizontal="center" wrapText="1"/>
    </xf>
    <xf numFmtId="0" fontId="11" fillId="0" borderId="4" xfId="0" applyFont="1" applyBorder="1" applyAlignment="1">
      <alignment horizontal="center"/>
    </xf>
    <xf numFmtId="0" fontId="11" fillId="0" borderId="9" xfId="0" applyFont="1" applyBorder="1" applyAlignment="1">
      <alignment horizontal="center"/>
    </xf>
    <xf numFmtId="0" fontId="11" fillId="0" borderId="10" xfId="0" applyFont="1" applyBorder="1" applyAlignment="1">
      <alignment horizontal="center"/>
    </xf>
    <xf numFmtId="0" fontId="11" fillId="0" borderId="11" xfId="0" applyFont="1" applyBorder="1" applyAlignment="1">
      <alignment horizontal="center" wrapText="1"/>
    </xf>
    <xf numFmtId="0" fontId="11" fillId="0" borderId="0" xfId="0" applyFont="1" applyBorder="1" applyAlignment="1">
      <alignment horizontal="center" wrapText="1"/>
    </xf>
    <xf numFmtId="0" fontId="11" fillId="0" borderId="17" xfId="0" applyFont="1" applyBorder="1" applyAlignment="1">
      <alignment horizontal="center" wrapText="1"/>
    </xf>
    <xf numFmtId="0" fontId="11" fillId="0" borderId="12" xfId="0" applyFont="1" applyBorder="1" applyAlignment="1">
      <alignment horizontal="center" wrapText="1"/>
    </xf>
    <xf numFmtId="0" fontId="5" fillId="0" borderId="12" xfId="0" applyFont="1" applyBorder="1" applyAlignment="1">
      <alignment horizontal="center" vertical="top"/>
    </xf>
    <xf numFmtId="0" fontId="5" fillId="0" borderId="9" xfId="0" applyFont="1" applyBorder="1" applyAlignment="1">
      <alignment horizontal="center" vertical="top"/>
    </xf>
    <xf numFmtId="0" fontId="5" fillId="0" borderId="16" xfId="0" applyFont="1" applyBorder="1" applyAlignment="1">
      <alignment horizontal="center" vertical="top"/>
    </xf>
    <xf numFmtId="0" fontId="5" fillId="0" borderId="10" xfId="0" applyFont="1" applyBorder="1" applyAlignment="1">
      <alignment horizontal="center" vertical="top"/>
    </xf>
    <xf numFmtId="0" fontId="5" fillId="0" borderId="11" xfId="0" applyFont="1" applyBorder="1" applyAlignment="1">
      <alignment horizontal="center" vertical="top" wrapText="1"/>
    </xf>
    <xf numFmtId="0" fontId="5" fillId="0" borderId="14" xfId="0" applyFont="1" applyBorder="1" applyAlignment="1">
      <alignment horizontal="center" vertical="top" wrapText="1"/>
    </xf>
    <xf numFmtId="0" fontId="5" fillId="0" borderId="15" xfId="0" applyFont="1" applyBorder="1" applyAlignment="1">
      <alignment horizontal="center" vertical="top" wrapText="1"/>
    </xf>
    <xf numFmtId="0" fontId="11" fillId="0" borderId="1" xfId="0" applyFont="1" applyBorder="1" applyAlignment="1">
      <alignment horizontal="center" vertical="center"/>
    </xf>
    <xf numFmtId="0" fontId="21" fillId="0" borderId="1" xfId="0" applyFont="1" applyBorder="1" applyAlignment="1">
      <alignment vertical="center"/>
    </xf>
    <xf numFmtId="0" fontId="11" fillId="0" borderId="1" xfId="0" applyFont="1" applyBorder="1" applyAlignment="1">
      <alignment horizontal="center" vertical="center" wrapText="1"/>
    </xf>
    <xf numFmtId="0" fontId="21" fillId="0" borderId="1" xfId="0" applyFont="1" applyBorder="1" applyAlignment="1">
      <alignment vertical="center" wrapText="1"/>
    </xf>
    <xf numFmtId="0" fontId="5" fillId="0" borderId="4" xfId="0" applyFont="1" applyBorder="1" applyAlignment="1">
      <alignment horizontal="center" vertical="top"/>
    </xf>
    <xf numFmtId="0" fontId="5" fillId="0" borderId="14" xfId="0" applyFont="1" applyBorder="1" applyAlignment="1">
      <alignment horizontal="center" vertical="top"/>
    </xf>
    <xf numFmtId="0" fontId="5" fillId="0" borderId="15" xfId="0" applyFont="1" applyBorder="1" applyAlignment="1">
      <alignment horizontal="center" vertical="top"/>
    </xf>
    <xf numFmtId="0" fontId="11" fillId="0" borderId="11" xfId="0" applyFont="1" applyBorder="1" applyAlignment="1">
      <alignment horizontal="center" vertical="top"/>
    </xf>
    <xf numFmtId="0" fontId="11" fillId="0" borderId="0" xfId="0" applyFont="1" applyBorder="1" applyAlignment="1">
      <alignment horizontal="center" vertical="top"/>
    </xf>
    <xf numFmtId="0" fontId="11" fillId="0" borderId="9" xfId="0" applyFont="1" applyBorder="1" applyAlignment="1">
      <alignment horizontal="center" vertical="top"/>
    </xf>
    <xf numFmtId="0" fontId="11" fillId="0" borderId="10" xfId="0" applyFont="1" applyBorder="1" applyAlignment="1">
      <alignment horizontal="center" vertical="top"/>
    </xf>
    <xf numFmtId="0" fontId="5" fillId="0" borderId="12" xfId="0" applyFont="1" applyBorder="1" applyAlignment="1">
      <alignment horizontal="center" vertical="top" wrapText="1"/>
    </xf>
    <xf numFmtId="0" fontId="5" fillId="0" borderId="9" xfId="0" applyFont="1" applyBorder="1" applyAlignment="1">
      <alignment horizontal="center" vertical="top" wrapText="1"/>
    </xf>
    <xf numFmtId="0" fontId="5" fillId="0" borderId="10" xfId="0" applyFont="1" applyBorder="1" applyAlignment="1">
      <alignment horizontal="center" vertical="top" wrapText="1"/>
    </xf>
    <xf numFmtId="0" fontId="5" fillId="0" borderId="4" xfId="0" applyFont="1" applyBorder="1" applyAlignment="1">
      <alignment horizontal="center" vertical="top" wrapText="1"/>
    </xf>
    <xf numFmtId="0" fontId="5" fillId="0" borderId="16" xfId="0" applyFont="1" applyBorder="1" applyAlignment="1">
      <alignment horizontal="center" vertical="top" wrapText="1"/>
    </xf>
    <xf numFmtId="0" fontId="5" fillId="0" borderId="13" xfId="0" applyFont="1" applyBorder="1" applyAlignment="1">
      <alignment horizontal="center" vertical="top" wrapText="1"/>
    </xf>
    <xf numFmtId="0" fontId="5" fillId="0" borderId="4" xfId="0" applyFont="1" applyBorder="1" applyAlignment="1">
      <alignment horizontal="center"/>
    </xf>
    <xf numFmtId="0" fontId="5" fillId="0" borderId="9" xfId="0" applyFont="1" applyBorder="1" applyAlignment="1">
      <alignment horizontal="center"/>
    </xf>
    <xf numFmtId="0" fontId="5" fillId="0" borderId="10" xfId="0" applyFont="1" applyBorder="1" applyAlignment="1">
      <alignment horizontal="center"/>
    </xf>
    <xf numFmtId="0" fontId="5" fillId="0" borderId="0" xfId="0" applyFont="1" applyAlignment="1">
      <alignment horizontal="center" wrapText="1"/>
    </xf>
    <xf numFmtId="0" fontId="5" fillId="0" borderId="0" xfId="0" applyFont="1" applyAlignment="1">
      <alignment horizontal="center"/>
    </xf>
    <xf numFmtId="0" fontId="2" fillId="0" borderId="7" xfId="0" applyFont="1" applyBorder="1" applyAlignment="1">
      <alignment horizontal="justify" vertical="top"/>
    </xf>
    <xf numFmtId="0" fontId="2" fillId="0" borderId="3" xfId="0" applyFont="1" applyBorder="1" applyAlignment="1">
      <alignment horizontal="justify" vertical="top"/>
    </xf>
    <xf numFmtId="0" fontId="4" fillId="0" borderId="0" xfId="0" applyFont="1" applyFill="1" applyAlignment="1">
      <alignment horizontal="left" wrapText="1"/>
    </xf>
    <xf numFmtId="0" fontId="4" fillId="0" borderId="0" xfId="0" applyFont="1" applyFill="1" applyAlignment="1">
      <alignment horizontal="left"/>
    </xf>
    <xf numFmtId="0" fontId="5" fillId="0" borderId="13" xfId="0" applyFont="1" applyBorder="1" applyAlignment="1">
      <alignment horizontal="center" vertical="top"/>
    </xf>
    <xf numFmtId="0" fontId="2" fillId="0" borderId="1" xfId="0" applyFont="1" applyBorder="1" applyAlignment="1">
      <alignment horizontal="justify" vertical="top"/>
    </xf>
    <xf numFmtId="0" fontId="2" fillId="0" borderId="4" xfId="0" applyFont="1" applyBorder="1" applyAlignment="1">
      <alignment horizontal="justify" vertical="top"/>
    </xf>
    <xf numFmtId="0" fontId="2" fillId="0" borderId="16" xfId="0" applyFont="1" applyBorder="1" applyAlignment="1">
      <alignment horizontal="justify" vertical="top"/>
    </xf>
    <xf numFmtId="0" fontId="2" fillId="0" borderId="13" xfId="0" applyFont="1" applyBorder="1" applyAlignment="1">
      <alignment horizontal="justify" vertical="top"/>
    </xf>
    <xf numFmtId="0" fontId="23" fillId="0" borderId="1" xfId="0" applyFont="1" applyBorder="1" applyAlignment="1">
      <alignment horizontal="center" vertical="center"/>
    </xf>
    <xf numFmtId="0" fontId="5" fillId="0" borderId="1" xfId="0" applyFont="1" applyBorder="1" applyAlignment="1">
      <alignment horizontal="center" vertical="top"/>
    </xf>
    <xf numFmtId="0" fontId="11" fillId="0" borderId="11" xfId="0" applyFont="1" applyBorder="1" applyAlignment="1">
      <alignment horizontal="center"/>
    </xf>
    <xf numFmtId="0" fontId="11" fillId="0" borderId="14" xfId="0" applyFont="1" applyBorder="1" applyAlignment="1">
      <alignment horizontal="center"/>
    </xf>
    <xf numFmtId="0" fontId="22" fillId="0" borderId="1" xfId="0" applyFont="1" applyBorder="1" applyAlignment="1">
      <alignment horizontal="center" vertical="top"/>
    </xf>
    <xf numFmtId="165" fontId="5" fillId="0" borderId="7" xfId="0" applyNumberFormat="1" applyFont="1" applyFill="1" applyBorder="1" applyAlignment="1">
      <alignment horizontal="right" wrapText="1"/>
    </xf>
    <xf numFmtId="0" fontId="21" fillId="0" borderId="3" xfId="0" applyFont="1" applyBorder="1" applyAlignment="1">
      <alignment horizontal="right" wrapText="1"/>
    </xf>
    <xf numFmtId="164" fontId="5" fillId="0" borderId="7" xfId="0" applyNumberFormat="1" applyFont="1" applyFill="1" applyBorder="1" applyAlignment="1">
      <alignment horizontal="right" wrapText="1"/>
    </xf>
    <xf numFmtId="164" fontId="5" fillId="0" borderId="12" xfId="0" applyNumberFormat="1" applyFont="1" applyFill="1" applyBorder="1" applyAlignment="1">
      <alignment horizontal="right" wrapText="1"/>
    </xf>
    <xf numFmtId="0" fontId="21" fillId="0" borderId="11" xfId="0" applyFont="1" applyBorder="1" applyAlignment="1">
      <alignment horizontal="right" wrapText="1"/>
    </xf>
    <xf numFmtId="0" fontId="1" fillId="0" borderId="8" xfId="0" applyFont="1" applyFill="1" applyBorder="1" applyAlignment="1">
      <alignment horizontal="left" vertical="top" wrapText="1"/>
    </xf>
    <xf numFmtId="0" fontId="0" fillId="0" borderId="18" xfId="0" applyBorder="1" applyAlignment="1">
      <alignment horizontal="left" vertical="top" wrapText="1"/>
    </xf>
    <xf numFmtId="0" fontId="0" fillId="0" borderId="19" xfId="0" applyBorder="1" applyAlignment="1">
      <alignment horizontal="left" vertical="top" wrapText="1"/>
    </xf>
    <xf numFmtId="0" fontId="1" fillId="0" borderId="7" xfId="0" applyFont="1" applyFill="1" applyBorder="1" applyAlignment="1">
      <alignment horizontal="left" vertical="top" wrapText="1"/>
    </xf>
    <xf numFmtId="0" fontId="0" fillId="0" borderId="2" xfId="0" applyBorder="1" applyAlignment="1">
      <alignment vertical="top" wrapText="1"/>
    </xf>
    <xf numFmtId="0" fontId="0" fillId="0" borderId="3" xfId="0" applyBorder="1" applyAlignment="1">
      <alignment vertical="top" wrapText="1"/>
    </xf>
    <xf numFmtId="0" fontId="5" fillId="0" borderId="7" xfId="0" applyFont="1" applyFill="1" applyBorder="1" applyAlignment="1">
      <alignment horizontal="left" wrapText="1"/>
    </xf>
    <xf numFmtId="0" fontId="21" fillId="0" borderId="3" xfId="0" applyFont="1" applyBorder="1" applyAlignment="1">
      <alignment horizontal="left" wrapText="1"/>
    </xf>
    <xf numFmtId="0" fontId="1" fillId="0" borderId="6" xfId="0" applyFont="1" applyFill="1" applyBorder="1" applyAlignment="1">
      <alignment horizontal="left" vertical="top" wrapText="1"/>
    </xf>
    <xf numFmtId="0" fontId="1" fillId="0" borderId="2" xfId="0" applyFont="1" applyFill="1" applyBorder="1" applyAlignment="1">
      <alignment horizontal="left" vertical="top" wrapText="1"/>
    </xf>
    <xf numFmtId="0" fontId="1" fillId="0" borderId="3" xfId="0" applyFont="1" applyFill="1" applyBorder="1" applyAlignment="1">
      <alignment horizontal="left" vertical="top" wrapText="1"/>
    </xf>
    <xf numFmtId="0" fontId="13" fillId="0" borderId="7" xfId="0" applyFont="1" applyFill="1" applyBorder="1" applyAlignment="1" applyProtection="1">
      <alignment horizontal="left" vertical="top" wrapText="1"/>
      <protection locked="0"/>
    </xf>
    <xf numFmtId="0" fontId="13" fillId="0" borderId="2" xfId="0" applyFont="1" applyFill="1" applyBorder="1" applyAlignment="1" applyProtection="1">
      <alignment horizontal="left" vertical="top" wrapText="1"/>
      <protection locked="0"/>
    </xf>
    <xf numFmtId="0" fontId="13" fillId="0" borderId="3" xfId="0" applyFont="1" applyFill="1" applyBorder="1" applyAlignment="1" applyProtection="1">
      <alignment horizontal="left" vertical="top" wrapText="1"/>
      <protection locked="0"/>
    </xf>
    <xf numFmtId="0" fontId="1" fillId="0" borderId="7" xfId="0" applyFont="1" applyFill="1" applyBorder="1" applyAlignment="1" applyProtection="1">
      <alignment horizontal="left" vertical="top" wrapText="1"/>
      <protection locked="0"/>
    </xf>
    <xf numFmtId="0" fontId="1" fillId="0" borderId="2" xfId="0" applyFont="1" applyFill="1" applyBorder="1" applyAlignment="1" applyProtection="1">
      <alignment horizontal="left" vertical="top" wrapText="1"/>
      <protection locked="0"/>
    </xf>
    <xf numFmtId="0" fontId="1" fillId="0" borderId="3" xfId="0" applyFont="1" applyFill="1" applyBorder="1" applyAlignment="1" applyProtection="1">
      <alignment horizontal="left" vertical="top" wrapText="1"/>
      <protection locked="0"/>
    </xf>
    <xf numFmtId="0" fontId="9" fillId="0" borderId="8" xfId="0" applyFont="1" applyFill="1" applyBorder="1" applyAlignment="1">
      <alignment horizontal="left" vertical="top" wrapText="1"/>
    </xf>
    <xf numFmtId="0" fontId="9" fillId="0" borderId="18" xfId="0" applyFont="1" applyFill="1" applyBorder="1" applyAlignment="1">
      <alignment horizontal="left" vertical="top" wrapText="1"/>
    </xf>
    <xf numFmtId="0" fontId="9" fillId="0" borderId="1" xfId="0" applyFont="1" applyFill="1" applyBorder="1" applyAlignment="1">
      <alignment horizontal="left" vertical="top" wrapText="1"/>
    </xf>
    <xf numFmtId="0" fontId="9" fillId="0" borderId="7" xfId="0" applyFont="1" applyFill="1" applyBorder="1" applyAlignment="1">
      <alignment horizontal="left" vertical="top" wrapText="1"/>
    </xf>
    <xf numFmtId="49" fontId="1" fillId="0" borderId="8" xfId="0" applyNumberFormat="1" applyFont="1" applyFill="1" applyBorder="1" applyAlignment="1">
      <alignment horizontal="left" vertical="top" wrapText="1"/>
    </xf>
    <xf numFmtId="49" fontId="1" fillId="0" borderId="18" xfId="0" applyNumberFormat="1" applyFont="1" applyFill="1" applyBorder="1" applyAlignment="1">
      <alignment horizontal="left" vertical="top" wrapText="1"/>
    </xf>
    <xf numFmtId="49" fontId="1" fillId="0" borderId="19" xfId="0" applyNumberFormat="1" applyFont="1" applyFill="1" applyBorder="1" applyAlignment="1">
      <alignment horizontal="left" vertical="top" wrapText="1"/>
    </xf>
    <xf numFmtId="0" fontId="1" fillId="0" borderId="18" xfId="0" applyFont="1" applyFill="1" applyBorder="1" applyAlignment="1">
      <alignment horizontal="left" vertical="top" wrapText="1"/>
    </xf>
    <xf numFmtId="0" fontId="1" fillId="0" borderId="19"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0" xfId="0" applyFont="1" applyFill="1" applyAlignment="1">
      <alignment horizontal="right"/>
    </xf>
    <xf numFmtId="0" fontId="1" fillId="0" borderId="20"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7" fillId="0" borderId="21" xfId="2" applyFont="1" applyFill="1" applyBorder="1" applyAlignment="1">
      <alignment horizontal="center" vertical="center" wrapText="1"/>
    </xf>
    <xf numFmtId="0" fontId="7" fillId="0" borderId="1" xfId="2"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9" fillId="0" borderId="6" xfId="0" applyFont="1" applyFill="1" applyBorder="1" applyAlignment="1">
      <alignment horizontal="left" vertical="top" wrapText="1"/>
    </xf>
    <xf numFmtId="0" fontId="9" fillId="0" borderId="2" xfId="0" applyFont="1" applyFill="1" applyBorder="1" applyAlignment="1">
      <alignment horizontal="left" vertical="top" wrapText="1"/>
    </xf>
    <xf numFmtId="49" fontId="9" fillId="0" borderId="7" xfId="0" applyNumberFormat="1" applyFont="1" applyFill="1" applyBorder="1" applyAlignment="1">
      <alignment horizontal="left" vertical="top" wrapText="1"/>
    </xf>
    <xf numFmtId="49" fontId="9" fillId="0" borderId="3" xfId="0" applyNumberFormat="1" applyFont="1" applyFill="1" applyBorder="1" applyAlignment="1">
      <alignment horizontal="left" vertical="top" wrapText="1"/>
    </xf>
    <xf numFmtId="0" fontId="1" fillId="0" borderId="1" xfId="0" applyFont="1" applyFill="1" applyBorder="1" applyAlignment="1" applyProtection="1">
      <alignment horizontal="left" vertical="top" wrapText="1"/>
      <protection locked="0"/>
    </xf>
    <xf numFmtId="0" fontId="1" fillId="0" borderId="8" xfId="0" applyFont="1" applyFill="1" applyBorder="1" applyAlignment="1">
      <alignment horizontal="center" vertical="top" wrapText="1"/>
    </xf>
    <xf numFmtId="0" fontId="1" fillId="0" borderId="18" xfId="0" applyFont="1" applyFill="1" applyBorder="1" applyAlignment="1">
      <alignment horizontal="center" vertical="top" wrapText="1"/>
    </xf>
    <xf numFmtId="0" fontId="1" fillId="0" borderId="19" xfId="0" applyFont="1" applyFill="1" applyBorder="1" applyAlignment="1">
      <alignment horizontal="center" vertical="top" wrapText="1"/>
    </xf>
    <xf numFmtId="0" fontId="9" fillId="0" borderId="3" xfId="0" applyFont="1" applyFill="1" applyBorder="1" applyAlignment="1">
      <alignment horizontal="left" vertical="top" wrapText="1"/>
    </xf>
    <xf numFmtId="0" fontId="13" fillId="0" borderId="1" xfId="0" applyFont="1" applyFill="1" applyBorder="1" applyAlignment="1" applyProtection="1">
      <alignment horizontal="left" vertical="top" wrapText="1"/>
      <protection locked="0"/>
    </xf>
  </cellXfs>
  <cellStyles count="3">
    <cellStyle name="ex68" xfId="1"/>
    <cellStyle name="Обычный" xfId="0" builtinId="0"/>
    <cellStyle name="Обычный 2"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87;&#1088;&#1086;&#1075;&#1088;.&#1087;&#1088;&#1080;&#1083;.4,5.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4"/>
      <sheetName val="5"/>
    </sheetNames>
    <sheetDataSet>
      <sheetData sheetId="0">
        <row r="32">
          <cell r="B32" t="str">
            <v>"Оказание содействия в осуществлении информирования граждан о подготовке и проведении общероссийского дня голосования по вопросу одобрения поправок в Конституцию РФ"</v>
          </cell>
        </row>
      </sheetData>
      <sheetData sheetId="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X33"/>
  <sheetViews>
    <sheetView topLeftCell="A31" workbookViewId="0">
      <selection activeCell="L33" sqref="L33"/>
    </sheetView>
  </sheetViews>
  <sheetFormatPr defaultRowHeight="15"/>
  <cols>
    <col min="2" max="2" width="17.42578125" customWidth="1"/>
    <col min="3" max="3" width="27.7109375" customWidth="1"/>
    <col min="4" max="4" width="28.42578125" customWidth="1"/>
    <col min="5" max="5" width="13.5703125" customWidth="1"/>
    <col min="6" max="6" width="16.5703125" customWidth="1"/>
    <col min="7" max="7" width="22.5703125" customWidth="1"/>
  </cols>
  <sheetData>
    <row r="1" spans="1:24" ht="33" customHeight="1">
      <c r="B1" s="9"/>
      <c r="C1" s="9"/>
      <c r="D1" s="9"/>
      <c r="E1" s="69"/>
      <c r="F1" s="112" t="s">
        <v>114</v>
      </c>
      <c r="G1" s="112"/>
    </row>
    <row r="2" spans="1:24" ht="15.75">
      <c r="B2" s="9"/>
      <c r="C2" s="9"/>
      <c r="D2" s="9"/>
      <c r="E2" s="113"/>
      <c r="F2" s="113"/>
      <c r="G2" s="113"/>
    </row>
    <row r="3" spans="1:24" ht="45">
      <c r="A3" s="3" t="s">
        <v>95</v>
      </c>
      <c r="B3" s="107" t="s">
        <v>159</v>
      </c>
      <c r="C3" s="108"/>
      <c r="D3" s="108"/>
      <c r="E3" s="108"/>
      <c r="F3" s="108"/>
      <c r="G3" s="108"/>
      <c r="H3" s="4"/>
      <c r="I3" s="4"/>
      <c r="J3" s="4"/>
      <c r="K3" s="4"/>
      <c r="L3" s="4"/>
      <c r="M3" s="4"/>
      <c r="N3" s="4"/>
      <c r="O3" s="4"/>
      <c r="P3" s="4"/>
      <c r="Q3" s="4"/>
      <c r="R3" s="4"/>
      <c r="S3" s="4"/>
      <c r="T3" s="4"/>
      <c r="U3" s="4"/>
      <c r="V3" s="4"/>
      <c r="W3" s="4"/>
      <c r="X3" s="4"/>
    </row>
    <row r="4" spans="1:24" ht="15.75">
      <c r="B4" s="5"/>
      <c r="C4" s="5"/>
      <c r="D4" s="5"/>
      <c r="E4" s="5"/>
      <c r="F4" s="5"/>
      <c r="G4" s="5"/>
    </row>
    <row r="5" spans="1:24" ht="110.25">
      <c r="B5" s="6" t="s">
        <v>89</v>
      </c>
      <c r="C5" s="6" t="s">
        <v>94</v>
      </c>
      <c r="D5" s="6" t="s">
        <v>90</v>
      </c>
      <c r="E5" s="6" t="s">
        <v>91</v>
      </c>
      <c r="F5" s="6" t="s">
        <v>92</v>
      </c>
      <c r="G5" s="6" t="s">
        <v>93</v>
      </c>
    </row>
    <row r="6" spans="1:24" ht="18.75">
      <c r="B6" s="2">
        <v>1</v>
      </c>
      <c r="C6" s="2">
        <v>2</v>
      </c>
      <c r="D6" s="2">
        <v>3</v>
      </c>
      <c r="E6" s="2">
        <v>4</v>
      </c>
      <c r="F6" s="2">
        <v>5</v>
      </c>
      <c r="G6" s="2">
        <v>6</v>
      </c>
    </row>
    <row r="7" spans="1:24" ht="44.25" customHeight="1">
      <c r="B7" s="109" t="s">
        <v>160</v>
      </c>
      <c r="C7" s="110" t="s">
        <v>3</v>
      </c>
      <c r="D7" s="110" t="s">
        <v>3</v>
      </c>
      <c r="E7" s="110" t="s">
        <v>3</v>
      </c>
      <c r="F7" s="110" t="s">
        <v>3</v>
      </c>
      <c r="G7" s="111" t="s">
        <v>3</v>
      </c>
    </row>
    <row r="8" spans="1:24" ht="37.5" customHeight="1">
      <c r="B8" s="109" t="s">
        <v>161</v>
      </c>
      <c r="C8" s="110"/>
      <c r="D8" s="110"/>
      <c r="E8" s="110"/>
      <c r="F8" s="110"/>
      <c r="G8" s="111"/>
    </row>
    <row r="9" spans="1:24" ht="157.5">
      <c r="B9" s="6" t="s">
        <v>12</v>
      </c>
      <c r="C9" s="6" t="s">
        <v>4</v>
      </c>
      <c r="D9" s="6" t="s">
        <v>4</v>
      </c>
      <c r="E9" s="6" t="s">
        <v>1</v>
      </c>
      <c r="F9" s="6" t="s">
        <v>147</v>
      </c>
      <c r="G9" s="72" t="s">
        <v>30</v>
      </c>
    </row>
    <row r="10" spans="1:24" ht="157.5">
      <c r="B10" s="6" t="s">
        <v>75</v>
      </c>
      <c r="C10" s="6" t="s">
        <v>7</v>
      </c>
      <c r="D10" s="6" t="s">
        <v>7</v>
      </c>
      <c r="E10" s="6" t="s">
        <v>1</v>
      </c>
      <c r="F10" s="6" t="s">
        <v>147</v>
      </c>
      <c r="G10" s="74" t="s">
        <v>169</v>
      </c>
    </row>
    <row r="11" spans="1:24" ht="157.5">
      <c r="B11" s="6" t="s">
        <v>76</v>
      </c>
      <c r="C11" s="6" t="s">
        <v>77</v>
      </c>
      <c r="D11" s="6" t="s">
        <v>77</v>
      </c>
      <c r="E11" s="6" t="s">
        <v>1</v>
      </c>
      <c r="F11" s="6" t="s">
        <v>147</v>
      </c>
      <c r="G11" s="73" t="s">
        <v>168</v>
      </c>
    </row>
    <row r="12" spans="1:24" ht="157.5">
      <c r="B12" s="12" t="s">
        <v>13</v>
      </c>
      <c r="C12" s="76" t="s">
        <v>5</v>
      </c>
      <c r="D12" s="12" t="s">
        <v>5</v>
      </c>
      <c r="E12" s="12" t="s">
        <v>1</v>
      </c>
      <c r="F12" s="12" t="s">
        <v>147</v>
      </c>
      <c r="G12" s="13" t="s">
        <v>31</v>
      </c>
    </row>
    <row r="13" spans="1:24" ht="157.5">
      <c r="B13" s="12" t="s">
        <v>14</v>
      </c>
      <c r="C13" s="75" t="s">
        <v>6</v>
      </c>
      <c r="D13" s="75" t="s">
        <v>6</v>
      </c>
      <c r="E13" s="12" t="s">
        <v>1</v>
      </c>
      <c r="F13" s="12" t="s">
        <v>147</v>
      </c>
      <c r="G13" s="13" t="s">
        <v>32</v>
      </c>
    </row>
    <row r="14" spans="1:24" ht="157.5" hidden="1">
      <c r="B14" s="10" t="s">
        <v>8</v>
      </c>
      <c r="C14" s="10" t="s">
        <v>7</v>
      </c>
      <c r="D14" s="10" t="s">
        <v>7</v>
      </c>
      <c r="E14" s="12" t="s">
        <v>1</v>
      </c>
      <c r="F14" s="12" t="s">
        <v>128</v>
      </c>
      <c r="G14" s="11" t="s">
        <v>33</v>
      </c>
    </row>
    <row r="15" spans="1:24" ht="28.5" customHeight="1">
      <c r="B15" s="109" t="s">
        <v>132</v>
      </c>
      <c r="C15" s="110" t="s">
        <v>9</v>
      </c>
      <c r="D15" s="110" t="s">
        <v>9</v>
      </c>
      <c r="E15" s="110" t="s">
        <v>9</v>
      </c>
      <c r="F15" s="110" t="s">
        <v>9</v>
      </c>
      <c r="G15" s="111" t="s">
        <v>9</v>
      </c>
    </row>
    <row r="16" spans="1:24" ht="157.5">
      <c r="B16" s="77" t="s">
        <v>109</v>
      </c>
      <c r="C16" s="73" t="s">
        <v>170</v>
      </c>
      <c r="D16" s="73" t="s">
        <v>170</v>
      </c>
      <c r="E16" s="73" t="s">
        <v>1</v>
      </c>
      <c r="F16" s="10" t="s">
        <v>147</v>
      </c>
      <c r="G16" s="78" t="s">
        <v>172</v>
      </c>
    </row>
    <row r="17" spans="2:7" ht="157.5">
      <c r="B17" s="10" t="s">
        <v>15</v>
      </c>
      <c r="C17" s="10" t="s">
        <v>10</v>
      </c>
      <c r="D17" s="10" t="s">
        <v>10</v>
      </c>
      <c r="E17" s="75" t="s">
        <v>1</v>
      </c>
      <c r="F17" s="10" t="s">
        <v>147</v>
      </c>
      <c r="G17" s="73" t="s">
        <v>171</v>
      </c>
    </row>
    <row r="18" spans="2:7" ht="157.5">
      <c r="B18" s="10" t="s">
        <v>16</v>
      </c>
      <c r="C18" s="10" t="s">
        <v>131</v>
      </c>
      <c r="D18" s="10" t="s">
        <v>11</v>
      </c>
      <c r="E18" s="75" t="s">
        <v>1</v>
      </c>
      <c r="F18" s="10" t="s">
        <v>147</v>
      </c>
      <c r="G18" s="73" t="s">
        <v>34</v>
      </c>
    </row>
    <row r="19" spans="2:7" ht="56.25" customHeight="1">
      <c r="B19" s="104" t="s">
        <v>173</v>
      </c>
      <c r="C19" s="105" t="s">
        <v>17</v>
      </c>
      <c r="D19" s="105" t="s">
        <v>17</v>
      </c>
      <c r="E19" s="105" t="s">
        <v>17</v>
      </c>
      <c r="F19" s="105" t="s">
        <v>17</v>
      </c>
      <c r="G19" s="106" t="s">
        <v>17</v>
      </c>
    </row>
    <row r="20" spans="2:7" ht="143.25" customHeight="1">
      <c r="B20" s="73" t="s">
        <v>18</v>
      </c>
      <c r="C20" s="73" t="s">
        <v>138</v>
      </c>
      <c r="D20" s="73" t="s">
        <v>138</v>
      </c>
      <c r="E20" s="73" t="s">
        <v>1</v>
      </c>
      <c r="F20" s="73" t="s">
        <v>147</v>
      </c>
      <c r="G20" s="79" t="s">
        <v>35</v>
      </c>
    </row>
    <row r="21" spans="2:7" ht="36.6" customHeight="1">
      <c r="B21" s="104" t="s">
        <v>174</v>
      </c>
      <c r="C21" s="105" t="s">
        <v>19</v>
      </c>
      <c r="D21" s="105" t="s">
        <v>19</v>
      </c>
      <c r="E21" s="105" t="s">
        <v>19</v>
      </c>
      <c r="F21" s="105" t="s">
        <v>19</v>
      </c>
      <c r="G21" s="106" t="s">
        <v>19</v>
      </c>
    </row>
    <row r="22" spans="2:7" ht="144" customHeight="1">
      <c r="B22" s="73" t="s">
        <v>20</v>
      </c>
      <c r="C22" s="75" t="s">
        <v>139</v>
      </c>
      <c r="D22" s="75" t="s">
        <v>139</v>
      </c>
      <c r="E22" s="75" t="s">
        <v>1</v>
      </c>
      <c r="F22" s="75" t="s">
        <v>147</v>
      </c>
      <c r="G22" s="79" t="s">
        <v>182</v>
      </c>
    </row>
    <row r="23" spans="2:7" ht="147" customHeight="1">
      <c r="B23" s="73" t="s">
        <v>22</v>
      </c>
      <c r="C23" s="73" t="s">
        <v>162</v>
      </c>
      <c r="D23" s="73" t="s">
        <v>162</v>
      </c>
      <c r="E23" s="73" t="s">
        <v>1</v>
      </c>
      <c r="F23" s="73" t="s">
        <v>147</v>
      </c>
      <c r="G23" s="79" t="s">
        <v>182</v>
      </c>
    </row>
    <row r="24" spans="2:7" ht="146.25" customHeight="1">
      <c r="B24" s="73" t="s">
        <v>23</v>
      </c>
      <c r="C24" s="73" t="s">
        <v>140</v>
      </c>
      <c r="D24" s="73" t="s">
        <v>140</v>
      </c>
      <c r="E24" s="73" t="s">
        <v>1</v>
      </c>
      <c r="F24" s="73" t="s">
        <v>147</v>
      </c>
      <c r="G24" s="73" t="s">
        <v>36</v>
      </c>
    </row>
    <row r="25" spans="2:7" ht="157.5">
      <c r="B25" s="73" t="s">
        <v>83</v>
      </c>
      <c r="C25" s="73" t="s">
        <v>177</v>
      </c>
      <c r="D25" s="73" t="s">
        <v>177</v>
      </c>
      <c r="E25" s="73" t="s">
        <v>1</v>
      </c>
      <c r="F25" s="73" t="s">
        <v>147</v>
      </c>
      <c r="G25" s="73" t="s">
        <v>178</v>
      </c>
    </row>
    <row r="26" spans="2:7" ht="270.75" customHeight="1">
      <c r="B26" s="73" t="s">
        <v>175</v>
      </c>
      <c r="C26" s="73" t="s">
        <v>179</v>
      </c>
      <c r="D26" s="73" t="s">
        <v>179</v>
      </c>
      <c r="E26" s="73" t="s">
        <v>1</v>
      </c>
      <c r="F26" s="73" t="s">
        <v>147</v>
      </c>
      <c r="G26" s="73" t="s">
        <v>180</v>
      </c>
    </row>
    <row r="27" spans="2:7" ht="144" customHeight="1">
      <c r="B27" s="73" t="s">
        <v>176</v>
      </c>
      <c r="C27" s="73" t="s">
        <v>181</v>
      </c>
      <c r="D27" s="73" t="s">
        <v>181</v>
      </c>
      <c r="E27" s="73" t="s">
        <v>1</v>
      </c>
      <c r="F27" s="73" t="s">
        <v>147</v>
      </c>
      <c r="G27" s="79" t="s">
        <v>182</v>
      </c>
    </row>
    <row r="28" spans="2:7" ht="42.75" customHeight="1">
      <c r="B28" s="104" t="s">
        <v>163</v>
      </c>
      <c r="C28" s="105" t="s">
        <v>24</v>
      </c>
      <c r="D28" s="105" t="s">
        <v>24</v>
      </c>
      <c r="E28" s="105" t="s">
        <v>24</v>
      </c>
      <c r="F28" s="105" t="s">
        <v>24</v>
      </c>
      <c r="G28" s="106" t="s">
        <v>24</v>
      </c>
    </row>
    <row r="29" spans="2:7" ht="157.5">
      <c r="B29" s="73" t="s">
        <v>25</v>
      </c>
      <c r="C29" s="73" t="s">
        <v>142</v>
      </c>
      <c r="D29" s="73" t="s">
        <v>142</v>
      </c>
      <c r="E29" s="73" t="s">
        <v>1</v>
      </c>
      <c r="F29" s="73" t="s">
        <v>147</v>
      </c>
      <c r="G29" s="73" t="s">
        <v>37</v>
      </c>
    </row>
    <row r="30" spans="2:7" ht="157.5">
      <c r="B30" s="73" t="s">
        <v>26</v>
      </c>
      <c r="C30" s="73" t="s">
        <v>143</v>
      </c>
      <c r="D30" s="73" t="s">
        <v>143</v>
      </c>
      <c r="E30" s="73" t="s">
        <v>1</v>
      </c>
      <c r="F30" s="73" t="s">
        <v>147</v>
      </c>
      <c r="G30" s="73" t="s">
        <v>38</v>
      </c>
    </row>
    <row r="31" spans="2:7" ht="157.5">
      <c r="B31" s="73" t="s">
        <v>27</v>
      </c>
      <c r="C31" s="73" t="s">
        <v>144</v>
      </c>
      <c r="D31" s="73" t="s">
        <v>144</v>
      </c>
      <c r="E31" s="73" t="s">
        <v>1</v>
      </c>
      <c r="F31" s="73" t="s">
        <v>147</v>
      </c>
      <c r="G31" s="73" t="s">
        <v>39</v>
      </c>
    </row>
    <row r="32" spans="2:7" ht="42.75" customHeight="1">
      <c r="B32" s="104" t="s">
        <v>165</v>
      </c>
      <c r="C32" s="105" t="s">
        <v>24</v>
      </c>
      <c r="D32" s="105" t="s">
        <v>24</v>
      </c>
      <c r="E32" s="105" t="s">
        <v>24</v>
      </c>
      <c r="F32" s="105" t="s">
        <v>24</v>
      </c>
      <c r="G32" s="106" t="s">
        <v>24</v>
      </c>
    </row>
    <row r="33" spans="2:7" ht="157.5" customHeight="1">
      <c r="B33" s="73" t="s">
        <v>28</v>
      </c>
      <c r="C33" s="73" t="s">
        <v>29</v>
      </c>
      <c r="D33" s="73" t="s">
        <v>29</v>
      </c>
      <c r="E33" s="73" t="s">
        <v>1</v>
      </c>
      <c r="F33" s="73" t="s">
        <v>147</v>
      </c>
      <c r="G33" s="73" t="s">
        <v>166</v>
      </c>
    </row>
  </sheetData>
  <mergeCells count="10">
    <mergeCell ref="B32:G32"/>
    <mergeCell ref="B3:G3"/>
    <mergeCell ref="B7:G7"/>
    <mergeCell ref="F1:G1"/>
    <mergeCell ref="B28:G28"/>
    <mergeCell ref="B19:G19"/>
    <mergeCell ref="B21:G21"/>
    <mergeCell ref="B8:G8"/>
    <mergeCell ref="B15:G15"/>
    <mergeCell ref="E2:G2"/>
  </mergeCells>
  <phoneticPr fontId="0" type="noConversion"/>
  <pageMargins left="0.7" right="0.7" top="0.75" bottom="0.75" header="0.3" footer="0.3"/>
  <pageSetup paperSize="9" scale="97" orientation="landscape" verticalDpi="4294967295"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B1:N61"/>
  <sheetViews>
    <sheetView topLeftCell="B52" zoomScaleSheetLayoutView="100" workbookViewId="0">
      <selection activeCell="G68" sqref="G68"/>
    </sheetView>
  </sheetViews>
  <sheetFormatPr defaultRowHeight="15"/>
  <cols>
    <col min="3" max="3" width="63.7109375" customWidth="1"/>
    <col min="4" max="4" width="10" customWidth="1"/>
    <col min="5" max="5" width="10.140625" customWidth="1"/>
  </cols>
  <sheetData>
    <row r="1" spans="2:14" ht="10.5" customHeight="1">
      <c r="E1" s="9"/>
      <c r="F1" s="9"/>
      <c r="G1" s="9"/>
      <c r="H1" s="9"/>
      <c r="I1" s="155"/>
      <c r="J1" s="156"/>
      <c r="K1" s="156"/>
    </row>
    <row r="2" spans="2:14" ht="27" customHeight="1">
      <c r="E2" s="68"/>
      <c r="F2" s="68"/>
      <c r="G2" s="68"/>
      <c r="H2" s="68"/>
      <c r="I2" s="112" t="s">
        <v>115</v>
      </c>
      <c r="J2" s="112"/>
      <c r="K2" s="112"/>
    </row>
    <row r="3" spans="2:14" ht="27" customHeight="1">
      <c r="E3" s="113"/>
      <c r="F3" s="113"/>
      <c r="G3" s="113"/>
      <c r="H3" s="113"/>
      <c r="I3" s="113"/>
      <c r="J3" s="113"/>
      <c r="K3" s="113"/>
    </row>
    <row r="4" spans="2:14" ht="76.5" customHeight="1">
      <c r="B4" s="151" t="s">
        <v>157</v>
      </c>
      <c r="C4" s="152"/>
      <c r="D4" s="152"/>
      <c r="E4" s="152"/>
      <c r="F4" s="152"/>
      <c r="G4" s="152"/>
      <c r="H4" s="152"/>
      <c r="I4" s="152"/>
      <c r="J4" s="152"/>
      <c r="K4" s="152"/>
    </row>
    <row r="5" spans="2:14">
      <c r="B5" s="16"/>
      <c r="C5" s="16"/>
      <c r="D5" s="16"/>
      <c r="E5" s="16"/>
      <c r="F5" s="16"/>
      <c r="G5" s="16"/>
      <c r="H5" s="16"/>
      <c r="I5" s="16"/>
      <c r="J5" s="16"/>
      <c r="K5" s="16"/>
    </row>
    <row r="6" spans="2:14" ht="29.25" customHeight="1">
      <c r="B6" s="153" t="s">
        <v>96</v>
      </c>
      <c r="C6" s="153" t="s">
        <v>99</v>
      </c>
      <c r="D6" s="158" t="s">
        <v>97</v>
      </c>
      <c r="E6" s="159" t="s">
        <v>98</v>
      </c>
      <c r="F6" s="160"/>
      <c r="G6" s="160"/>
      <c r="H6" s="160"/>
      <c r="I6" s="160"/>
      <c r="J6" s="160"/>
      <c r="K6" s="161"/>
    </row>
    <row r="7" spans="2:14" ht="75">
      <c r="B7" s="154"/>
      <c r="C7" s="154"/>
      <c r="D7" s="158"/>
      <c r="E7" s="1" t="s">
        <v>62</v>
      </c>
      <c r="F7" s="1" t="s">
        <v>63</v>
      </c>
      <c r="G7" s="1" t="s">
        <v>61</v>
      </c>
      <c r="H7" s="1" t="s">
        <v>64</v>
      </c>
      <c r="I7" s="1" t="s">
        <v>65</v>
      </c>
      <c r="J7" s="1" t="s">
        <v>66</v>
      </c>
      <c r="K7" s="1" t="s">
        <v>67</v>
      </c>
    </row>
    <row r="8" spans="2:14" ht="42" customHeight="1">
      <c r="B8" s="145" t="s">
        <v>146</v>
      </c>
      <c r="C8" s="146"/>
      <c r="D8" s="146"/>
      <c r="E8" s="146"/>
      <c r="F8" s="146"/>
      <c r="G8" s="146"/>
      <c r="H8" s="146"/>
      <c r="I8" s="146"/>
      <c r="J8" s="146"/>
      <c r="K8" s="147"/>
    </row>
    <row r="9" spans="2:14" ht="56.25" customHeight="1">
      <c r="B9" s="14">
        <v>1</v>
      </c>
      <c r="C9" s="1" t="s">
        <v>0</v>
      </c>
      <c r="D9" s="1" t="s">
        <v>40</v>
      </c>
      <c r="E9" s="1" t="s">
        <v>41</v>
      </c>
      <c r="F9" s="1" t="s">
        <v>41</v>
      </c>
      <c r="G9" s="1" t="s">
        <v>41</v>
      </c>
      <c r="H9" s="1" t="s">
        <v>41</v>
      </c>
      <c r="I9" s="1" t="s">
        <v>41</v>
      </c>
      <c r="J9" s="1" t="s">
        <v>41</v>
      </c>
      <c r="K9" s="1" t="s">
        <v>41</v>
      </c>
    </row>
    <row r="10" spans="2:14" ht="40.5" customHeight="1">
      <c r="B10" s="14">
        <v>2</v>
      </c>
      <c r="C10" s="1" t="s">
        <v>42</v>
      </c>
      <c r="D10" s="1" t="s">
        <v>40</v>
      </c>
      <c r="E10" s="1" t="s">
        <v>43</v>
      </c>
      <c r="F10" s="1" t="s">
        <v>44</v>
      </c>
      <c r="G10" s="1" t="s">
        <v>45</v>
      </c>
      <c r="H10" s="1" t="s">
        <v>43</v>
      </c>
      <c r="I10" s="1" t="s">
        <v>43</v>
      </c>
      <c r="J10" s="1" t="s">
        <v>43</v>
      </c>
      <c r="K10" s="1" t="s">
        <v>43</v>
      </c>
    </row>
    <row r="11" spans="2:14" ht="15.75">
      <c r="B11" s="135" t="s">
        <v>148</v>
      </c>
      <c r="C11" s="126"/>
      <c r="D11" s="126"/>
      <c r="E11" s="126"/>
      <c r="F11" s="126"/>
      <c r="G11" s="126"/>
      <c r="H11" s="126"/>
      <c r="I11" s="126"/>
      <c r="J11" s="126"/>
      <c r="K11" s="157"/>
    </row>
    <row r="12" spans="2:14" ht="16.5" thickBot="1">
      <c r="B12" s="135" t="s">
        <v>46</v>
      </c>
      <c r="C12" s="125"/>
      <c r="D12" s="125"/>
      <c r="E12" s="125"/>
      <c r="F12" s="125"/>
      <c r="G12" s="125"/>
      <c r="H12" s="125"/>
      <c r="I12" s="125"/>
      <c r="J12" s="125"/>
      <c r="K12" s="127"/>
    </row>
    <row r="13" spans="2:14" ht="30.75" thickBot="1">
      <c r="B13" s="19">
        <v>3</v>
      </c>
      <c r="C13" s="20" t="s">
        <v>47</v>
      </c>
      <c r="D13" s="21" t="s">
        <v>40</v>
      </c>
      <c r="E13" s="22">
        <v>60</v>
      </c>
      <c r="F13" s="21">
        <v>60</v>
      </c>
      <c r="G13" s="21">
        <v>70</v>
      </c>
      <c r="H13" s="21">
        <v>70</v>
      </c>
      <c r="I13" s="21">
        <v>80</v>
      </c>
      <c r="J13" s="21">
        <v>80</v>
      </c>
      <c r="K13" s="21">
        <v>80</v>
      </c>
      <c r="L13" s="7"/>
      <c r="M13" s="7"/>
      <c r="N13" s="7"/>
    </row>
    <row r="14" spans="2:14" ht="36" customHeight="1">
      <c r="B14" s="80">
        <v>4</v>
      </c>
      <c r="C14" s="81" t="s">
        <v>2</v>
      </c>
      <c r="D14" s="82" t="s">
        <v>40</v>
      </c>
      <c r="E14" s="82">
        <v>100</v>
      </c>
      <c r="F14" s="83">
        <v>100</v>
      </c>
      <c r="G14" s="83">
        <v>100</v>
      </c>
      <c r="H14" s="82">
        <v>100</v>
      </c>
      <c r="I14" s="82">
        <v>100</v>
      </c>
      <c r="J14" s="82">
        <v>100</v>
      </c>
      <c r="K14" s="82">
        <v>100</v>
      </c>
    </row>
    <row r="15" spans="2:14" ht="16.5" customHeight="1">
      <c r="B15" s="133" t="s">
        <v>183</v>
      </c>
      <c r="C15" s="132"/>
      <c r="D15" s="132"/>
      <c r="E15" s="132"/>
      <c r="F15" s="132"/>
      <c r="G15" s="132"/>
      <c r="H15" s="132"/>
      <c r="I15" s="132"/>
      <c r="J15" s="132"/>
      <c r="K15" s="132"/>
    </row>
    <row r="16" spans="2:14" ht="36" customHeight="1">
      <c r="B16" s="21">
        <v>5</v>
      </c>
      <c r="C16" s="20" t="s">
        <v>2</v>
      </c>
      <c r="D16" s="51" t="s">
        <v>40</v>
      </c>
      <c r="E16" s="21">
        <v>100</v>
      </c>
      <c r="F16" s="14">
        <v>100</v>
      </c>
      <c r="G16" s="14">
        <v>100</v>
      </c>
      <c r="H16" s="21">
        <v>100</v>
      </c>
      <c r="I16" s="21">
        <v>100</v>
      </c>
      <c r="J16" s="21">
        <v>100</v>
      </c>
      <c r="K16" s="21">
        <v>100</v>
      </c>
    </row>
    <row r="17" spans="2:11" ht="15.75">
      <c r="B17" s="135" t="s">
        <v>48</v>
      </c>
      <c r="C17" s="136"/>
      <c r="D17" s="136"/>
      <c r="E17" s="136"/>
      <c r="F17" s="136"/>
      <c r="G17" s="136"/>
      <c r="H17" s="136"/>
      <c r="I17" s="136"/>
      <c r="J17" s="136"/>
      <c r="K17" s="137"/>
    </row>
    <row r="18" spans="2:11" ht="30">
      <c r="B18" s="14">
        <v>6</v>
      </c>
      <c r="C18" s="1" t="s">
        <v>2</v>
      </c>
      <c r="D18" s="1" t="s">
        <v>40</v>
      </c>
      <c r="E18" s="14">
        <v>100</v>
      </c>
      <c r="F18" s="14">
        <v>100</v>
      </c>
      <c r="G18" s="14">
        <v>100</v>
      </c>
      <c r="H18" s="14">
        <v>100</v>
      </c>
      <c r="I18" s="14">
        <v>100</v>
      </c>
      <c r="J18" s="14">
        <v>100</v>
      </c>
      <c r="K18" s="14">
        <v>100</v>
      </c>
    </row>
    <row r="19" spans="2:11" ht="15" customHeight="1">
      <c r="B19" s="1"/>
      <c r="C19" s="1"/>
      <c r="D19" s="1"/>
      <c r="E19" s="1"/>
      <c r="F19" s="1"/>
      <c r="G19" s="1"/>
      <c r="H19" s="1"/>
      <c r="I19" s="1"/>
      <c r="J19" s="1"/>
      <c r="K19" s="1"/>
    </row>
    <row r="20" spans="2:11" ht="15.75" customHeight="1">
      <c r="B20" s="1"/>
      <c r="C20" s="1"/>
      <c r="D20" s="1"/>
      <c r="E20" s="1"/>
      <c r="F20" s="1"/>
      <c r="G20" s="1"/>
      <c r="H20" s="1"/>
      <c r="I20" s="1"/>
      <c r="J20" s="1"/>
      <c r="K20" s="1"/>
    </row>
    <row r="21" spans="2:11" ht="15.75">
      <c r="B21" s="135" t="s">
        <v>49</v>
      </c>
      <c r="C21" s="125"/>
      <c r="D21" s="125"/>
      <c r="E21" s="125"/>
      <c r="F21" s="125"/>
      <c r="G21" s="125"/>
      <c r="H21" s="125"/>
      <c r="I21" s="125"/>
      <c r="J21" s="125"/>
      <c r="K21" s="127"/>
    </row>
    <row r="22" spans="2:11" ht="16.5" customHeight="1">
      <c r="B22" s="15">
        <v>7</v>
      </c>
      <c r="C22" s="20" t="s">
        <v>50</v>
      </c>
      <c r="D22" s="21" t="s">
        <v>51</v>
      </c>
      <c r="E22" s="21" t="s">
        <v>52</v>
      </c>
      <c r="F22" s="21" t="s">
        <v>52</v>
      </c>
      <c r="G22" s="21" t="s">
        <v>52</v>
      </c>
      <c r="H22" s="21" t="s">
        <v>52</v>
      </c>
      <c r="I22" s="21" t="s">
        <v>52</v>
      </c>
      <c r="J22" s="21" t="s">
        <v>52</v>
      </c>
      <c r="K22" s="1" t="s">
        <v>52</v>
      </c>
    </row>
    <row r="23" spans="2:11" ht="30">
      <c r="B23" s="15">
        <v>8</v>
      </c>
      <c r="C23" s="20" t="s">
        <v>2</v>
      </c>
      <c r="D23" s="21" t="s">
        <v>40</v>
      </c>
      <c r="E23" s="21">
        <v>100</v>
      </c>
      <c r="F23" s="21">
        <v>100</v>
      </c>
      <c r="G23" s="21">
        <v>100</v>
      </c>
      <c r="H23" s="21">
        <v>100</v>
      </c>
      <c r="I23" s="21">
        <v>100</v>
      </c>
      <c r="J23" s="21">
        <v>100</v>
      </c>
      <c r="K23" s="14">
        <v>100</v>
      </c>
    </row>
    <row r="24" spans="2:11">
      <c r="B24" s="17"/>
      <c r="C24" s="18"/>
      <c r="D24" s="18"/>
      <c r="E24" s="18"/>
      <c r="F24" s="18"/>
      <c r="G24" s="18"/>
      <c r="H24" s="18"/>
      <c r="I24" s="18"/>
      <c r="J24" s="18"/>
      <c r="K24" s="18"/>
    </row>
    <row r="25" spans="2:11" ht="16.5" customHeight="1">
      <c r="B25" s="148" t="s">
        <v>53</v>
      </c>
      <c r="C25" s="149"/>
      <c r="D25" s="149"/>
      <c r="E25" s="149"/>
      <c r="F25" s="149"/>
      <c r="G25" s="149"/>
      <c r="H25" s="149"/>
      <c r="I25" s="149"/>
      <c r="J25" s="149"/>
      <c r="K25" s="150"/>
    </row>
    <row r="26" spans="2:11">
      <c r="B26" s="15">
        <v>9</v>
      </c>
      <c r="C26" s="20" t="s">
        <v>54</v>
      </c>
      <c r="D26" s="21" t="s">
        <v>51</v>
      </c>
      <c r="E26" s="21">
        <v>0</v>
      </c>
      <c r="F26" s="21">
        <v>0</v>
      </c>
      <c r="G26" s="21">
        <v>1</v>
      </c>
      <c r="H26" s="21">
        <v>1</v>
      </c>
      <c r="I26" s="21">
        <v>1</v>
      </c>
      <c r="J26" s="21">
        <v>1</v>
      </c>
      <c r="K26" s="14">
        <v>1</v>
      </c>
    </row>
    <row r="27" spans="2:11" ht="30">
      <c r="B27" s="15">
        <v>10</v>
      </c>
      <c r="C27" s="20" t="s">
        <v>2</v>
      </c>
      <c r="D27" s="21" t="s">
        <v>40</v>
      </c>
      <c r="E27" s="21">
        <v>100</v>
      </c>
      <c r="F27" s="21">
        <v>100</v>
      </c>
      <c r="G27" s="21">
        <v>100</v>
      </c>
      <c r="H27" s="21">
        <v>100</v>
      </c>
      <c r="I27" s="21">
        <v>100</v>
      </c>
      <c r="J27" s="21">
        <v>100</v>
      </c>
      <c r="K27" s="14">
        <v>100</v>
      </c>
    </row>
    <row r="28" spans="2:11" ht="15.75">
      <c r="B28" s="135" t="s">
        <v>130</v>
      </c>
      <c r="C28" s="136"/>
      <c r="D28" s="136"/>
      <c r="E28" s="136"/>
      <c r="F28" s="136"/>
      <c r="G28" s="136"/>
      <c r="H28" s="136"/>
      <c r="I28" s="136"/>
      <c r="J28" s="136"/>
      <c r="K28" s="137"/>
    </row>
    <row r="29" spans="2:11" ht="15.75">
      <c r="B29" s="124" t="s">
        <v>68</v>
      </c>
      <c r="C29" s="125"/>
      <c r="D29" s="125"/>
      <c r="E29" s="125"/>
      <c r="F29" s="125"/>
      <c r="G29" s="125"/>
      <c r="H29" s="125"/>
      <c r="I29" s="125"/>
      <c r="J29" s="126"/>
      <c r="K29" s="127"/>
    </row>
    <row r="30" spans="2:11" ht="30">
      <c r="B30" s="21">
        <v>11</v>
      </c>
      <c r="C30" s="20" t="s">
        <v>2</v>
      </c>
      <c r="D30" s="21" t="s">
        <v>40</v>
      </c>
      <c r="E30" s="22">
        <v>100</v>
      </c>
      <c r="F30" s="21">
        <v>100</v>
      </c>
      <c r="G30" s="21">
        <v>100</v>
      </c>
      <c r="H30" s="21">
        <v>100</v>
      </c>
      <c r="I30" s="21">
        <v>100</v>
      </c>
      <c r="J30" s="21">
        <v>100</v>
      </c>
      <c r="K30" s="21">
        <v>100</v>
      </c>
    </row>
    <row r="31" spans="2:11">
      <c r="B31" s="138" t="s">
        <v>55</v>
      </c>
      <c r="C31" s="139"/>
      <c r="D31" s="139"/>
      <c r="E31" s="139"/>
      <c r="F31" s="139"/>
      <c r="G31" s="139"/>
      <c r="H31" s="139"/>
      <c r="I31" s="139"/>
      <c r="J31" s="140"/>
      <c r="K31" s="141"/>
    </row>
    <row r="32" spans="2:11" ht="30">
      <c r="B32" s="15">
        <v>12</v>
      </c>
      <c r="C32" s="20" t="s">
        <v>56</v>
      </c>
      <c r="D32" s="21" t="s">
        <v>57</v>
      </c>
      <c r="E32" s="21">
        <v>1</v>
      </c>
      <c r="F32" s="21">
        <v>1</v>
      </c>
      <c r="G32" s="21">
        <v>1</v>
      </c>
      <c r="H32" s="21">
        <v>1</v>
      </c>
      <c r="I32" s="21">
        <v>1</v>
      </c>
      <c r="J32" s="21">
        <v>1</v>
      </c>
      <c r="K32" s="14">
        <v>1</v>
      </c>
    </row>
    <row r="33" spans="2:11" ht="30">
      <c r="B33" s="15">
        <v>13</v>
      </c>
      <c r="C33" s="20" t="s">
        <v>2</v>
      </c>
      <c r="D33" s="21" t="s">
        <v>40</v>
      </c>
      <c r="E33" s="21">
        <v>100</v>
      </c>
      <c r="F33" s="21">
        <v>100</v>
      </c>
      <c r="G33" s="21">
        <v>100</v>
      </c>
      <c r="H33" s="21">
        <v>100</v>
      </c>
      <c r="I33" s="21">
        <v>100</v>
      </c>
      <c r="J33" s="21">
        <v>100</v>
      </c>
      <c r="K33" s="14">
        <v>100</v>
      </c>
    </row>
    <row r="34" spans="2:11">
      <c r="B34" s="131" t="s">
        <v>184</v>
      </c>
      <c r="C34" s="132"/>
      <c r="D34" s="132"/>
      <c r="E34" s="132"/>
      <c r="F34" s="132"/>
      <c r="G34" s="132"/>
      <c r="H34" s="132"/>
      <c r="I34" s="132"/>
      <c r="J34" s="132"/>
      <c r="K34" s="132"/>
    </row>
    <row r="35" spans="2:11" ht="30">
      <c r="B35" s="14">
        <v>14</v>
      </c>
      <c r="C35" s="20" t="s">
        <v>2</v>
      </c>
      <c r="D35" s="51" t="s">
        <v>40</v>
      </c>
      <c r="E35" s="21">
        <v>100</v>
      </c>
      <c r="F35" s="21">
        <v>100</v>
      </c>
      <c r="G35" s="21">
        <v>100</v>
      </c>
      <c r="H35" s="21">
        <v>100</v>
      </c>
      <c r="I35" s="21">
        <v>100</v>
      </c>
      <c r="J35" s="21">
        <v>100</v>
      </c>
      <c r="K35" s="14">
        <v>100</v>
      </c>
    </row>
    <row r="36" spans="2:11" ht="33.75" customHeight="1">
      <c r="B36" s="128" t="s">
        <v>149</v>
      </c>
      <c r="C36" s="129"/>
      <c r="D36" s="129"/>
      <c r="E36" s="129"/>
      <c r="F36" s="129"/>
      <c r="G36" s="129"/>
      <c r="H36" s="129"/>
      <c r="I36" s="129"/>
      <c r="J36" s="129"/>
      <c r="K36" s="130"/>
    </row>
    <row r="37" spans="2:11" ht="42" customHeight="1">
      <c r="B37" s="142" t="s">
        <v>150</v>
      </c>
      <c r="C37" s="143"/>
      <c r="D37" s="143"/>
      <c r="E37" s="143"/>
      <c r="F37" s="143"/>
      <c r="G37" s="143"/>
      <c r="H37" s="143"/>
      <c r="I37" s="143"/>
      <c r="J37" s="143"/>
      <c r="K37" s="144"/>
    </row>
    <row r="38" spans="2:11" ht="42.75" customHeight="1">
      <c r="B38" s="15">
        <v>15</v>
      </c>
      <c r="C38" s="20" t="s">
        <v>69</v>
      </c>
      <c r="D38" s="21" t="s">
        <v>40</v>
      </c>
      <c r="E38" s="21">
        <v>100</v>
      </c>
      <c r="F38" s="21">
        <v>100</v>
      </c>
      <c r="G38" s="21">
        <v>100</v>
      </c>
      <c r="H38" s="21">
        <v>100</v>
      </c>
      <c r="I38" s="21">
        <v>100</v>
      </c>
      <c r="J38" s="21">
        <v>100</v>
      </c>
      <c r="K38" s="14">
        <v>100</v>
      </c>
    </row>
    <row r="39" spans="2:11" ht="15" customHeight="1">
      <c r="B39" s="114" t="s">
        <v>58</v>
      </c>
      <c r="C39" s="115"/>
      <c r="D39" s="115"/>
      <c r="E39" s="115"/>
      <c r="F39" s="115"/>
      <c r="G39" s="115"/>
      <c r="H39" s="115"/>
      <c r="I39" s="115"/>
      <c r="J39" s="115"/>
      <c r="K39" s="116"/>
    </row>
    <row r="40" spans="2:11">
      <c r="B40" s="117" t="s">
        <v>151</v>
      </c>
      <c r="C40" s="118"/>
      <c r="D40" s="118"/>
      <c r="E40" s="118"/>
      <c r="F40" s="118"/>
      <c r="G40" s="118"/>
      <c r="H40" s="118"/>
      <c r="I40" s="118"/>
      <c r="J40" s="118"/>
      <c r="K40" s="119"/>
    </row>
    <row r="41" spans="2:11" ht="60">
      <c r="B41" s="15">
        <v>16</v>
      </c>
      <c r="C41" s="20" t="s">
        <v>59</v>
      </c>
      <c r="D41" s="21" t="s">
        <v>40</v>
      </c>
      <c r="E41" s="21">
        <v>100</v>
      </c>
      <c r="F41" s="21">
        <v>100</v>
      </c>
      <c r="G41" s="21">
        <v>100</v>
      </c>
      <c r="H41" s="21">
        <v>100</v>
      </c>
      <c r="I41" s="21">
        <v>100</v>
      </c>
      <c r="J41" s="21">
        <v>100</v>
      </c>
      <c r="K41" s="14">
        <v>100</v>
      </c>
    </row>
    <row r="42" spans="2:11" ht="18" customHeight="1">
      <c r="B42" s="114" t="s">
        <v>152</v>
      </c>
      <c r="C42" s="115"/>
      <c r="D42" s="115"/>
      <c r="E42" s="115"/>
      <c r="F42" s="115"/>
      <c r="G42" s="115"/>
      <c r="H42" s="115"/>
      <c r="I42" s="115"/>
      <c r="J42" s="115"/>
      <c r="K42" s="116"/>
    </row>
    <row r="43" spans="2:11" ht="60">
      <c r="B43" s="15">
        <v>17</v>
      </c>
      <c r="C43" s="20" t="s">
        <v>59</v>
      </c>
      <c r="D43" s="21" t="s">
        <v>40</v>
      </c>
      <c r="E43" s="21">
        <v>100</v>
      </c>
      <c r="F43" s="21">
        <v>100</v>
      </c>
      <c r="G43" s="21">
        <v>100</v>
      </c>
      <c r="H43" s="21">
        <v>100</v>
      </c>
      <c r="I43" s="21">
        <v>100</v>
      </c>
      <c r="J43" s="21">
        <v>100</v>
      </c>
      <c r="K43" s="14">
        <v>100</v>
      </c>
    </row>
    <row r="44" spans="2:11" ht="17.25" customHeight="1">
      <c r="B44" s="114" t="s">
        <v>153</v>
      </c>
      <c r="C44" s="115"/>
      <c r="D44" s="115"/>
      <c r="E44" s="115"/>
      <c r="F44" s="115"/>
      <c r="G44" s="115"/>
      <c r="H44" s="115"/>
      <c r="I44" s="115"/>
      <c r="J44" s="115"/>
      <c r="K44" s="116"/>
    </row>
    <row r="45" spans="2:11" ht="60">
      <c r="B45" s="15">
        <v>18</v>
      </c>
      <c r="C45" s="20" t="s">
        <v>59</v>
      </c>
      <c r="D45" s="21" t="s">
        <v>40</v>
      </c>
      <c r="E45" s="21">
        <v>100</v>
      </c>
      <c r="F45" s="21">
        <v>100</v>
      </c>
      <c r="G45" s="21">
        <v>100</v>
      </c>
      <c r="H45" s="21">
        <v>100</v>
      </c>
      <c r="I45" s="21">
        <v>100</v>
      </c>
      <c r="J45" s="21">
        <v>100</v>
      </c>
      <c r="K45" s="14">
        <v>100</v>
      </c>
    </row>
    <row r="46" spans="2:11" ht="31.5" customHeight="1">
      <c r="B46" s="133" t="s">
        <v>185</v>
      </c>
      <c r="C46" s="134"/>
      <c r="D46" s="134"/>
      <c r="E46" s="134"/>
      <c r="F46" s="134"/>
      <c r="G46" s="134"/>
      <c r="H46" s="134"/>
      <c r="I46" s="134"/>
      <c r="J46" s="134"/>
      <c r="K46" s="134"/>
    </row>
    <row r="47" spans="2:11" ht="60">
      <c r="B47" s="14">
        <v>19</v>
      </c>
      <c r="C47" s="20" t="s">
        <v>59</v>
      </c>
      <c r="D47" s="51" t="s">
        <v>40</v>
      </c>
      <c r="E47" s="21">
        <v>100</v>
      </c>
      <c r="F47" s="21">
        <v>100</v>
      </c>
      <c r="G47" s="21">
        <v>100</v>
      </c>
      <c r="H47" s="21">
        <v>100</v>
      </c>
      <c r="I47" s="21">
        <v>100</v>
      </c>
      <c r="J47" s="21">
        <v>100</v>
      </c>
      <c r="K47" s="14">
        <v>100</v>
      </c>
    </row>
    <row r="48" spans="2:11" ht="28.5" customHeight="1">
      <c r="B48" s="114" t="s">
        <v>186</v>
      </c>
      <c r="C48" s="115"/>
      <c r="D48" s="115"/>
      <c r="E48" s="115"/>
      <c r="F48" s="115"/>
      <c r="G48" s="115"/>
      <c r="H48" s="115"/>
      <c r="I48" s="115"/>
      <c r="J48" s="115"/>
      <c r="K48" s="116"/>
    </row>
    <row r="49" spans="2:11" ht="60">
      <c r="B49" s="15">
        <v>20</v>
      </c>
      <c r="C49" s="20" t="s">
        <v>59</v>
      </c>
      <c r="D49" s="21" t="s">
        <v>40</v>
      </c>
      <c r="E49" s="21">
        <v>100</v>
      </c>
      <c r="F49" s="21">
        <v>100</v>
      </c>
      <c r="G49" s="21">
        <v>100</v>
      </c>
      <c r="H49" s="21">
        <v>100</v>
      </c>
      <c r="I49" s="21">
        <v>100</v>
      </c>
      <c r="J49" s="21">
        <v>100</v>
      </c>
      <c r="K49" s="14">
        <v>100</v>
      </c>
    </row>
    <row r="50" spans="2:11" ht="30" customHeight="1">
      <c r="B50" s="114" t="s">
        <v>187</v>
      </c>
      <c r="C50" s="115"/>
      <c r="D50" s="115"/>
      <c r="E50" s="115"/>
      <c r="F50" s="115"/>
      <c r="G50" s="115"/>
      <c r="H50" s="115"/>
      <c r="I50" s="115"/>
      <c r="J50" s="115"/>
      <c r="K50" s="116"/>
    </row>
    <row r="51" spans="2:11" ht="60">
      <c r="B51" s="15">
        <v>21</v>
      </c>
      <c r="C51" s="20" t="s">
        <v>59</v>
      </c>
      <c r="D51" s="21" t="s">
        <v>40</v>
      </c>
      <c r="E51" s="21">
        <v>100</v>
      </c>
      <c r="F51" s="21">
        <v>100</v>
      </c>
      <c r="G51" s="21">
        <v>100</v>
      </c>
      <c r="H51" s="21">
        <v>100</v>
      </c>
      <c r="I51" s="21">
        <v>100</v>
      </c>
      <c r="J51" s="21">
        <v>100</v>
      </c>
      <c r="K51" s="14">
        <v>100</v>
      </c>
    </row>
    <row r="52" spans="2:11" ht="28.5" customHeight="1">
      <c r="B52" s="114" t="s">
        <v>154</v>
      </c>
      <c r="C52" s="115"/>
      <c r="D52" s="115"/>
      <c r="E52" s="115"/>
      <c r="F52" s="115"/>
      <c r="G52" s="115"/>
      <c r="H52" s="115"/>
      <c r="I52" s="115"/>
      <c r="J52" s="115"/>
      <c r="K52" s="116"/>
    </row>
    <row r="53" spans="2:11">
      <c r="B53" s="117" t="s">
        <v>158</v>
      </c>
      <c r="C53" s="118"/>
      <c r="D53" s="118"/>
      <c r="E53" s="118"/>
      <c r="F53" s="118"/>
      <c r="G53" s="118"/>
      <c r="H53" s="118"/>
      <c r="I53" s="118"/>
      <c r="J53" s="118"/>
      <c r="K53" s="119"/>
    </row>
    <row r="54" spans="2:11" ht="30">
      <c r="B54" s="15">
        <v>22</v>
      </c>
      <c r="C54" s="20" t="s">
        <v>2</v>
      </c>
      <c r="D54" s="21" t="s">
        <v>40</v>
      </c>
      <c r="E54" s="21">
        <v>100</v>
      </c>
      <c r="F54" s="21">
        <v>100</v>
      </c>
      <c r="G54" s="21">
        <v>100</v>
      </c>
      <c r="H54" s="21">
        <v>100</v>
      </c>
      <c r="I54" s="21">
        <v>100</v>
      </c>
      <c r="J54" s="21">
        <v>100</v>
      </c>
      <c r="K54" s="14">
        <v>100</v>
      </c>
    </row>
    <row r="55" spans="2:11">
      <c r="B55" s="123" t="s">
        <v>155</v>
      </c>
      <c r="C55" s="121"/>
      <c r="D55" s="121"/>
      <c r="E55" s="121"/>
      <c r="F55" s="121"/>
      <c r="G55" s="121"/>
      <c r="H55" s="121"/>
      <c r="I55" s="121"/>
      <c r="J55" s="121"/>
      <c r="K55" s="122"/>
    </row>
    <row r="56" spans="2:11" ht="30">
      <c r="B56" s="14">
        <v>23</v>
      </c>
      <c r="C56" s="20" t="s">
        <v>2</v>
      </c>
      <c r="D56" s="21" t="s">
        <v>40</v>
      </c>
      <c r="E56" s="21">
        <v>100</v>
      </c>
      <c r="F56" s="21">
        <v>100</v>
      </c>
      <c r="G56" s="21">
        <v>100</v>
      </c>
      <c r="H56" s="21">
        <v>100</v>
      </c>
      <c r="I56" s="21">
        <v>100</v>
      </c>
      <c r="J56" s="21">
        <v>100</v>
      </c>
      <c r="K56" s="21">
        <v>100</v>
      </c>
    </row>
    <row r="57" spans="2:11">
      <c r="B57" s="120" t="s">
        <v>156</v>
      </c>
      <c r="C57" s="121"/>
      <c r="D57" s="121"/>
      <c r="E57" s="121"/>
      <c r="F57" s="121"/>
      <c r="G57" s="121"/>
      <c r="H57" s="121"/>
      <c r="I57" s="121"/>
      <c r="J57" s="121"/>
      <c r="K57" s="122"/>
    </row>
    <row r="58" spans="2:11" ht="30">
      <c r="B58" s="15">
        <v>24</v>
      </c>
      <c r="C58" s="20" t="s">
        <v>2</v>
      </c>
      <c r="D58" s="21" t="s">
        <v>40</v>
      </c>
      <c r="E58" s="21">
        <v>100</v>
      </c>
      <c r="F58" s="21">
        <v>100</v>
      </c>
      <c r="G58" s="21">
        <v>100</v>
      </c>
      <c r="H58" s="21">
        <v>100</v>
      </c>
      <c r="I58" s="21">
        <v>100</v>
      </c>
      <c r="J58" s="21">
        <v>100</v>
      </c>
      <c r="K58" s="14">
        <v>100</v>
      </c>
    </row>
    <row r="59" spans="2:11" ht="37.5" customHeight="1">
      <c r="B59" s="114" t="s">
        <v>167</v>
      </c>
      <c r="C59" s="115"/>
      <c r="D59" s="115"/>
      <c r="E59" s="115"/>
      <c r="F59" s="115"/>
      <c r="G59" s="115"/>
      <c r="H59" s="115"/>
      <c r="I59" s="115"/>
      <c r="J59" s="115"/>
      <c r="K59" s="116"/>
    </row>
    <row r="60" spans="2:11">
      <c r="B60" s="117" t="s">
        <v>60</v>
      </c>
      <c r="C60" s="118"/>
      <c r="D60" s="118"/>
      <c r="E60" s="118"/>
      <c r="F60" s="118"/>
      <c r="G60" s="118"/>
      <c r="H60" s="118"/>
      <c r="I60" s="118"/>
      <c r="J60" s="118"/>
      <c r="K60" s="119"/>
    </row>
    <row r="61" spans="2:11" ht="30">
      <c r="B61" s="15">
        <v>22</v>
      </c>
      <c r="C61" s="20" t="s">
        <v>2</v>
      </c>
      <c r="D61" s="21" t="s">
        <v>40</v>
      </c>
      <c r="E61" s="21">
        <v>100</v>
      </c>
      <c r="F61" s="21">
        <v>100</v>
      </c>
      <c r="G61" s="21">
        <v>100</v>
      </c>
      <c r="H61" s="21">
        <v>100</v>
      </c>
      <c r="I61" s="21">
        <v>100</v>
      </c>
      <c r="J61" s="21">
        <v>100</v>
      </c>
      <c r="K61" s="14">
        <v>100</v>
      </c>
    </row>
  </sheetData>
  <mergeCells count="34">
    <mergeCell ref="I1:K1"/>
    <mergeCell ref="B11:K11"/>
    <mergeCell ref="B12:K12"/>
    <mergeCell ref="I2:K2"/>
    <mergeCell ref="E3:K3"/>
    <mergeCell ref="D6:D7"/>
    <mergeCell ref="B6:B7"/>
    <mergeCell ref="E6:K6"/>
    <mergeCell ref="B17:K17"/>
    <mergeCell ref="B8:K8"/>
    <mergeCell ref="B21:K21"/>
    <mergeCell ref="B25:K25"/>
    <mergeCell ref="B4:K4"/>
    <mergeCell ref="C6:C7"/>
    <mergeCell ref="B15:K15"/>
    <mergeCell ref="B46:K46"/>
    <mergeCell ref="B28:K28"/>
    <mergeCell ref="B39:K39"/>
    <mergeCell ref="B48:K48"/>
    <mergeCell ref="B31:K31"/>
    <mergeCell ref="B37:K37"/>
    <mergeCell ref="B42:K42"/>
    <mergeCell ref="B29:K29"/>
    <mergeCell ref="B44:K44"/>
    <mergeCell ref="B40:K40"/>
    <mergeCell ref="B36:K36"/>
    <mergeCell ref="B34:K34"/>
    <mergeCell ref="B59:K59"/>
    <mergeCell ref="B60:K60"/>
    <mergeCell ref="B57:K57"/>
    <mergeCell ref="B50:K50"/>
    <mergeCell ref="B52:K52"/>
    <mergeCell ref="B53:K53"/>
    <mergeCell ref="B55:K55"/>
  </mergeCells>
  <phoneticPr fontId="0" type="noConversion"/>
  <pageMargins left="0.7" right="0.7" top="0.75" bottom="0.75" header="0.3" footer="0.3"/>
  <pageSetup paperSize="9" scale="85" fitToHeight="0" orientation="landscape" verticalDpi="0" r:id="rId1"/>
</worksheet>
</file>

<file path=xl/worksheets/sheet3.xml><?xml version="1.0" encoding="utf-8"?>
<worksheet xmlns="http://schemas.openxmlformats.org/spreadsheetml/2006/main" xmlns:r="http://schemas.openxmlformats.org/officeDocument/2006/relationships">
  <sheetPr>
    <tabColor rgb="FFFFFF00"/>
    <pageSetUpPr fitToPage="1"/>
  </sheetPr>
  <dimension ref="B1:F58"/>
  <sheetViews>
    <sheetView topLeftCell="B52" zoomScaleSheetLayoutView="100" workbookViewId="0">
      <selection activeCell="E65" sqref="E65"/>
    </sheetView>
  </sheetViews>
  <sheetFormatPr defaultRowHeight="15"/>
  <cols>
    <col min="3" max="3" width="42" customWidth="1"/>
    <col min="4" max="4" width="11.7109375" customWidth="1"/>
    <col min="5" max="5" width="111.7109375" customWidth="1"/>
    <col min="6" max="6" width="29.28515625" customWidth="1"/>
  </cols>
  <sheetData>
    <row r="1" spans="2:6" ht="29.25" customHeight="1">
      <c r="E1" s="112" t="s">
        <v>127</v>
      </c>
      <c r="F1" s="112"/>
    </row>
    <row r="2" spans="2:6" ht="15.75">
      <c r="E2" s="112"/>
      <c r="F2" s="112"/>
    </row>
    <row r="3" spans="2:6" ht="77.25" customHeight="1">
      <c r="B3" s="151" t="s">
        <v>145</v>
      </c>
      <c r="C3" s="152"/>
      <c r="D3" s="152"/>
      <c r="E3" s="152"/>
      <c r="F3" s="152"/>
    </row>
    <row r="5" spans="2:6" ht="97.5" customHeight="1">
      <c r="B5" s="6" t="s">
        <v>96</v>
      </c>
      <c r="C5" s="6" t="s">
        <v>99</v>
      </c>
      <c r="D5" s="6" t="s">
        <v>97</v>
      </c>
      <c r="E5" s="6" t="s">
        <v>100</v>
      </c>
      <c r="F5" s="6" t="s">
        <v>101</v>
      </c>
    </row>
    <row r="6" spans="2:6" ht="15.75" customHeight="1">
      <c r="B6" s="145" t="s">
        <v>146</v>
      </c>
      <c r="C6" s="146"/>
      <c r="D6" s="146"/>
      <c r="E6" s="146"/>
      <c r="F6" s="146"/>
    </row>
    <row r="7" spans="2:6" ht="234.75" customHeight="1">
      <c r="B7" s="14">
        <v>1</v>
      </c>
      <c r="C7" s="1" t="s">
        <v>0</v>
      </c>
      <c r="D7" s="14" t="s">
        <v>40</v>
      </c>
      <c r="E7" s="50" t="s">
        <v>120</v>
      </c>
      <c r="F7" s="73" t="s">
        <v>147</v>
      </c>
    </row>
    <row r="8" spans="2:6" ht="107.25" customHeight="1">
      <c r="B8" s="14">
        <v>2</v>
      </c>
      <c r="C8" s="1" t="s">
        <v>42</v>
      </c>
      <c r="D8" s="14" t="s">
        <v>40</v>
      </c>
      <c r="E8" s="50" t="s">
        <v>121</v>
      </c>
      <c r="F8" s="73" t="s">
        <v>147</v>
      </c>
    </row>
    <row r="9" spans="2:6" ht="15.75">
      <c r="B9" s="135" t="s">
        <v>148</v>
      </c>
      <c r="C9" s="126"/>
      <c r="D9" s="126"/>
      <c r="E9" s="126"/>
      <c r="F9" s="126"/>
    </row>
    <row r="10" spans="2:6" ht="16.5" thickBot="1">
      <c r="B10" s="135" t="s">
        <v>46</v>
      </c>
      <c r="C10" s="125"/>
      <c r="D10" s="125"/>
      <c r="E10" s="125"/>
      <c r="F10" s="125"/>
    </row>
    <row r="11" spans="2:6" ht="195.75" thickBot="1">
      <c r="B11" s="19">
        <v>3</v>
      </c>
      <c r="C11" s="20" t="s">
        <v>47</v>
      </c>
      <c r="D11" s="21" t="s">
        <v>40</v>
      </c>
      <c r="E11" s="22" t="s">
        <v>119</v>
      </c>
      <c r="F11" s="10" t="s">
        <v>147</v>
      </c>
    </row>
    <row r="12" spans="2:6" ht="195">
      <c r="B12" s="80">
        <v>4</v>
      </c>
      <c r="C12" s="81" t="s">
        <v>2</v>
      </c>
      <c r="D12" s="82" t="s">
        <v>40</v>
      </c>
      <c r="E12" s="82" t="s">
        <v>122</v>
      </c>
      <c r="F12" s="86" t="s">
        <v>147</v>
      </c>
    </row>
    <row r="13" spans="2:6" ht="15.75">
      <c r="B13" s="166" t="s">
        <v>188</v>
      </c>
      <c r="C13" s="166"/>
      <c r="D13" s="166"/>
      <c r="E13" s="166"/>
      <c r="F13" s="166"/>
    </row>
    <row r="14" spans="2:6" ht="78.75">
      <c r="B14" s="21">
        <v>3</v>
      </c>
      <c r="C14" s="84" t="s">
        <v>2</v>
      </c>
      <c r="D14" s="85" t="s">
        <v>40</v>
      </c>
      <c r="E14" s="84" t="s">
        <v>126</v>
      </c>
      <c r="F14" s="78" t="s">
        <v>147</v>
      </c>
    </row>
    <row r="15" spans="2:6" ht="15.75">
      <c r="B15" s="135" t="s">
        <v>48</v>
      </c>
      <c r="C15" s="136"/>
      <c r="D15" s="136"/>
      <c r="E15" s="136"/>
      <c r="F15" s="136"/>
    </row>
    <row r="16" spans="2:6" ht="78" customHeight="1">
      <c r="B16" s="14">
        <v>4</v>
      </c>
      <c r="C16" s="1" t="s">
        <v>2</v>
      </c>
      <c r="D16" s="14" t="s">
        <v>40</v>
      </c>
      <c r="E16" s="84" t="s">
        <v>126</v>
      </c>
      <c r="F16" s="10" t="s">
        <v>147</v>
      </c>
    </row>
    <row r="17" spans="2:6" ht="21.75" customHeight="1">
      <c r="B17" s="135" t="s">
        <v>49</v>
      </c>
      <c r="C17" s="125"/>
      <c r="D17" s="125"/>
      <c r="E17" s="125"/>
      <c r="F17" s="125"/>
    </row>
    <row r="18" spans="2:6" ht="409.5">
      <c r="B18" s="15">
        <v>5</v>
      </c>
      <c r="C18" s="20" t="s">
        <v>50</v>
      </c>
      <c r="D18" s="21" t="s">
        <v>51</v>
      </c>
      <c r="E18" s="52" t="s">
        <v>117</v>
      </c>
      <c r="F18" s="75" t="s">
        <v>147</v>
      </c>
    </row>
    <row r="19" spans="2:6" ht="210">
      <c r="B19" s="15">
        <v>6</v>
      </c>
      <c r="C19" s="20" t="s">
        <v>2</v>
      </c>
      <c r="D19" s="21" t="s">
        <v>40</v>
      </c>
      <c r="E19" s="52" t="s">
        <v>123</v>
      </c>
      <c r="F19" s="75" t="s">
        <v>147</v>
      </c>
    </row>
    <row r="20" spans="2:6" ht="15.75">
      <c r="B20" s="148" t="s">
        <v>53</v>
      </c>
      <c r="C20" s="149"/>
      <c r="D20" s="149"/>
      <c r="E20" s="149"/>
      <c r="F20" s="149"/>
    </row>
    <row r="21" spans="2:6" ht="78.75">
      <c r="B21" s="15">
        <v>7</v>
      </c>
      <c r="C21" s="20" t="s">
        <v>54</v>
      </c>
      <c r="D21" s="21" t="s">
        <v>51</v>
      </c>
      <c r="E21" s="21">
        <v>1</v>
      </c>
      <c r="F21" s="10" t="s">
        <v>147</v>
      </c>
    </row>
    <row r="22" spans="2:6" ht="78.75">
      <c r="B22" s="15">
        <v>8</v>
      </c>
      <c r="C22" s="20" t="s">
        <v>2</v>
      </c>
      <c r="D22" s="21" t="s">
        <v>40</v>
      </c>
      <c r="E22" s="52" t="s">
        <v>125</v>
      </c>
      <c r="F22" s="10" t="s">
        <v>147</v>
      </c>
    </row>
    <row r="23" spans="2:6" ht="15.75">
      <c r="B23" s="163" t="s">
        <v>130</v>
      </c>
      <c r="C23" s="163"/>
      <c r="D23" s="163"/>
      <c r="E23" s="163"/>
      <c r="F23" s="163"/>
    </row>
    <row r="24" spans="2:6" ht="15.75">
      <c r="B24" s="163" t="s">
        <v>68</v>
      </c>
      <c r="C24" s="163"/>
      <c r="D24" s="163"/>
      <c r="E24" s="163"/>
      <c r="F24" s="163"/>
    </row>
    <row r="25" spans="2:6" ht="240">
      <c r="B25" s="21">
        <v>9</v>
      </c>
      <c r="C25" s="20" t="s">
        <v>2</v>
      </c>
      <c r="D25" s="21" t="s">
        <v>40</v>
      </c>
      <c r="E25" s="53" t="s">
        <v>118</v>
      </c>
      <c r="F25" s="75" t="s">
        <v>147</v>
      </c>
    </row>
    <row r="26" spans="2:6">
      <c r="B26" s="138" t="s">
        <v>55</v>
      </c>
      <c r="C26" s="139"/>
      <c r="D26" s="139"/>
      <c r="E26" s="139"/>
      <c r="F26" s="139"/>
    </row>
    <row r="27" spans="2:6" ht="78.75">
      <c r="B27" s="15">
        <v>10</v>
      </c>
      <c r="C27" s="20" t="s">
        <v>56</v>
      </c>
      <c r="D27" s="21" t="s">
        <v>57</v>
      </c>
      <c r="E27" s="21">
        <v>1</v>
      </c>
      <c r="F27" s="10" t="s">
        <v>147</v>
      </c>
    </row>
    <row r="28" spans="2:6" ht="78.75">
      <c r="B28" s="15">
        <v>11</v>
      </c>
      <c r="C28" s="20" t="s">
        <v>2</v>
      </c>
      <c r="D28" s="21" t="s">
        <v>40</v>
      </c>
      <c r="E28" s="52" t="s">
        <v>126</v>
      </c>
      <c r="F28" s="10" t="s">
        <v>147</v>
      </c>
    </row>
    <row r="29" spans="2:6">
      <c r="B29" s="162" t="s">
        <v>189</v>
      </c>
      <c r="C29" s="162"/>
      <c r="D29" s="162"/>
      <c r="E29" s="162"/>
      <c r="F29" s="162"/>
    </row>
    <row r="30" spans="2:6" ht="78.75">
      <c r="B30" s="14">
        <v>12</v>
      </c>
      <c r="C30" s="87" t="s">
        <v>2</v>
      </c>
      <c r="D30" s="85" t="s">
        <v>40</v>
      </c>
      <c r="E30" s="84" t="s">
        <v>126</v>
      </c>
      <c r="F30" s="78" t="s">
        <v>147</v>
      </c>
    </row>
    <row r="31" spans="2:6" ht="24.75" customHeight="1">
      <c r="B31" s="128" t="s">
        <v>149</v>
      </c>
      <c r="C31" s="129"/>
      <c r="D31" s="129"/>
      <c r="E31" s="129"/>
      <c r="F31" s="129"/>
    </row>
    <row r="32" spans="2:6" ht="42" customHeight="1">
      <c r="B32" s="142" t="s">
        <v>150</v>
      </c>
      <c r="C32" s="143"/>
      <c r="D32" s="143"/>
      <c r="E32" s="143"/>
      <c r="F32" s="143"/>
    </row>
    <row r="33" spans="2:6" ht="78.75">
      <c r="B33" s="15">
        <v>13</v>
      </c>
      <c r="C33" s="20" t="s">
        <v>69</v>
      </c>
      <c r="D33" s="21" t="s">
        <v>40</v>
      </c>
      <c r="E33" s="52" t="s">
        <v>126</v>
      </c>
      <c r="F33" s="10" t="s">
        <v>147</v>
      </c>
    </row>
    <row r="34" spans="2:6">
      <c r="B34" s="164" t="s">
        <v>58</v>
      </c>
      <c r="C34" s="165"/>
      <c r="D34" s="165"/>
      <c r="E34" s="165"/>
      <c r="F34" s="165"/>
    </row>
    <row r="35" spans="2:6">
      <c r="B35" s="117" t="s">
        <v>151</v>
      </c>
      <c r="C35" s="118"/>
      <c r="D35" s="118"/>
      <c r="E35" s="118"/>
      <c r="F35" s="118"/>
    </row>
    <row r="36" spans="2:6" ht="105">
      <c r="B36" s="15">
        <v>14</v>
      </c>
      <c r="C36" s="20" t="s">
        <v>59</v>
      </c>
      <c r="D36" s="21" t="s">
        <v>40</v>
      </c>
      <c r="E36" s="52" t="s">
        <v>126</v>
      </c>
      <c r="F36" s="75" t="s">
        <v>147</v>
      </c>
    </row>
    <row r="37" spans="2:6">
      <c r="B37" s="114" t="s">
        <v>152</v>
      </c>
      <c r="C37" s="115"/>
      <c r="D37" s="115"/>
      <c r="E37" s="115"/>
      <c r="F37" s="115"/>
    </row>
    <row r="38" spans="2:6" ht="105">
      <c r="B38" s="15">
        <v>15</v>
      </c>
      <c r="C38" s="20" t="s">
        <v>59</v>
      </c>
      <c r="D38" s="21" t="s">
        <v>40</v>
      </c>
      <c r="E38" s="52" t="s">
        <v>126</v>
      </c>
      <c r="F38" s="75" t="s">
        <v>147</v>
      </c>
    </row>
    <row r="39" spans="2:6">
      <c r="B39" s="114" t="s">
        <v>153</v>
      </c>
      <c r="C39" s="115"/>
      <c r="D39" s="115"/>
      <c r="E39" s="115"/>
      <c r="F39" s="115"/>
    </row>
    <row r="40" spans="2:6" ht="105">
      <c r="B40" s="15">
        <v>16</v>
      </c>
      <c r="C40" s="20" t="s">
        <v>59</v>
      </c>
      <c r="D40" s="21" t="s">
        <v>40</v>
      </c>
      <c r="E40" s="52" t="s">
        <v>126</v>
      </c>
      <c r="F40" s="75" t="s">
        <v>147</v>
      </c>
    </row>
    <row r="41" spans="2:6" hidden="1">
      <c r="B41" s="114" t="s">
        <v>112</v>
      </c>
      <c r="C41" s="115"/>
      <c r="D41" s="115"/>
      <c r="E41" s="115"/>
      <c r="F41" s="115"/>
    </row>
    <row r="42" spans="2:6" ht="105" hidden="1">
      <c r="B42" s="15">
        <v>17</v>
      </c>
      <c r="C42" s="20" t="s">
        <v>59</v>
      </c>
      <c r="D42" s="21" t="s">
        <v>40</v>
      </c>
      <c r="E42" s="52" t="s">
        <v>126</v>
      </c>
      <c r="F42" s="10" t="s">
        <v>128</v>
      </c>
    </row>
    <row r="43" spans="2:6">
      <c r="B43" s="114" t="s">
        <v>190</v>
      </c>
      <c r="C43" s="115"/>
      <c r="D43" s="115"/>
      <c r="E43" s="115"/>
      <c r="F43" s="115"/>
    </row>
    <row r="44" spans="2:6" ht="105">
      <c r="B44" s="14">
        <v>17</v>
      </c>
      <c r="C44" s="54" t="s">
        <v>59</v>
      </c>
      <c r="D44" s="21" t="s">
        <v>40</v>
      </c>
      <c r="E44" s="52" t="s">
        <v>126</v>
      </c>
      <c r="F44" s="75" t="s">
        <v>147</v>
      </c>
    </row>
    <row r="45" spans="2:6" ht="31.5" customHeight="1">
      <c r="B45" s="114" t="s">
        <v>186</v>
      </c>
      <c r="C45" s="115"/>
      <c r="D45" s="115"/>
      <c r="E45" s="115"/>
      <c r="F45" s="115"/>
    </row>
    <row r="46" spans="2:6" ht="165">
      <c r="B46" s="15">
        <v>18</v>
      </c>
      <c r="C46" s="20" t="s">
        <v>59</v>
      </c>
      <c r="D46" s="21" t="s">
        <v>40</v>
      </c>
      <c r="E46" s="21" t="s">
        <v>124</v>
      </c>
      <c r="F46" s="75" t="s">
        <v>147</v>
      </c>
    </row>
    <row r="47" spans="2:6" ht="15" customHeight="1">
      <c r="B47" s="162" t="s">
        <v>191</v>
      </c>
      <c r="C47" s="162"/>
      <c r="D47" s="162"/>
      <c r="E47" s="162"/>
      <c r="F47" s="162"/>
    </row>
    <row r="48" spans="2:6" ht="105">
      <c r="B48" s="15">
        <v>19</v>
      </c>
      <c r="C48" s="54" t="s">
        <v>59</v>
      </c>
      <c r="D48" s="21" t="s">
        <v>40</v>
      </c>
      <c r="E48" s="52" t="s">
        <v>126</v>
      </c>
      <c r="F48" s="75" t="s">
        <v>147</v>
      </c>
    </row>
    <row r="49" spans="2:6">
      <c r="B49" s="114" t="s">
        <v>154</v>
      </c>
      <c r="C49" s="115"/>
      <c r="D49" s="115"/>
      <c r="E49" s="115"/>
      <c r="F49" s="115"/>
    </row>
    <row r="50" spans="2:6">
      <c r="B50" s="117" t="s">
        <v>113</v>
      </c>
      <c r="C50" s="118"/>
      <c r="D50" s="118"/>
      <c r="E50" s="118"/>
      <c r="F50" s="118"/>
    </row>
    <row r="51" spans="2:6" ht="78.75">
      <c r="B51" s="15">
        <v>20</v>
      </c>
      <c r="C51" s="20" t="s">
        <v>2</v>
      </c>
      <c r="D51" s="21" t="s">
        <v>40</v>
      </c>
      <c r="E51" s="52" t="s">
        <v>126</v>
      </c>
      <c r="F51" s="10" t="s">
        <v>147</v>
      </c>
    </row>
    <row r="52" spans="2:6">
      <c r="B52" s="123" t="s">
        <v>155</v>
      </c>
      <c r="C52" s="121"/>
      <c r="D52" s="121"/>
      <c r="E52" s="121"/>
      <c r="F52" s="121"/>
    </row>
    <row r="53" spans="2:6" ht="78.75">
      <c r="B53" s="14">
        <v>21</v>
      </c>
      <c r="C53" s="20" t="s">
        <v>2</v>
      </c>
      <c r="D53" s="21" t="s">
        <v>40</v>
      </c>
      <c r="E53" s="52" t="s">
        <v>126</v>
      </c>
      <c r="F53" s="10" t="s">
        <v>147</v>
      </c>
    </row>
    <row r="54" spans="2:6">
      <c r="B54" s="120" t="s">
        <v>156</v>
      </c>
      <c r="C54" s="121"/>
      <c r="D54" s="121"/>
      <c r="E54" s="121"/>
      <c r="F54" s="121"/>
    </row>
    <row r="55" spans="2:6" ht="78.75">
      <c r="B55" s="15">
        <v>22</v>
      </c>
      <c r="C55" s="20" t="s">
        <v>2</v>
      </c>
      <c r="D55" s="21" t="s">
        <v>40</v>
      </c>
      <c r="E55" s="52" t="s">
        <v>126</v>
      </c>
      <c r="F55" s="10" t="s">
        <v>147</v>
      </c>
    </row>
    <row r="56" spans="2:6">
      <c r="B56" s="114" t="s">
        <v>167</v>
      </c>
      <c r="C56" s="115"/>
      <c r="D56" s="115"/>
      <c r="E56" s="115"/>
      <c r="F56" s="115"/>
    </row>
    <row r="57" spans="2:6">
      <c r="B57" s="117" t="s">
        <v>60</v>
      </c>
      <c r="C57" s="118"/>
      <c r="D57" s="118"/>
      <c r="E57" s="118"/>
      <c r="F57" s="118"/>
    </row>
    <row r="58" spans="2:6" ht="78.75">
      <c r="B58" s="15">
        <v>23</v>
      </c>
      <c r="C58" s="20" t="s">
        <v>2</v>
      </c>
      <c r="D58" s="21" t="s">
        <v>40</v>
      </c>
      <c r="E58" s="52" t="s">
        <v>126</v>
      </c>
      <c r="F58" s="10" t="s">
        <v>147</v>
      </c>
    </row>
  </sheetData>
  <mergeCells count="30">
    <mergeCell ref="B15:F15"/>
    <mergeCell ref="B17:F17"/>
    <mergeCell ref="B20:F20"/>
    <mergeCell ref="E1:F1"/>
    <mergeCell ref="B3:F3"/>
    <mergeCell ref="B6:F6"/>
    <mergeCell ref="B9:F9"/>
    <mergeCell ref="B10:F10"/>
    <mergeCell ref="E2:F2"/>
    <mergeCell ref="B13:F13"/>
    <mergeCell ref="B41:F41"/>
    <mergeCell ref="B23:F23"/>
    <mergeCell ref="B24:F24"/>
    <mergeCell ref="B26:F26"/>
    <mergeCell ref="B31:F31"/>
    <mergeCell ref="B32:F32"/>
    <mergeCell ref="B34:F34"/>
    <mergeCell ref="B35:F35"/>
    <mergeCell ref="B37:F37"/>
    <mergeCell ref="B39:F39"/>
    <mergeCell ref="B29:F29"/>
    <mergeCell ref="B43:F43"/>
    <mergeCell ref="B56:F56"/>
    <mergeCell ref="B57:F57"/>
    <mergeCell ref="B45:F45"/>
    <mergeCell ref="B49:F49"/>
    <mergeCell ref="B50:F50"/>
    <mergeCell ref="B52:F52"/>
    <mergeCell ref="B54:F54"/>
    <mergeCell ref="B47:F47"/>
  </mergeCells>
  <phoneticPr fontId="0" type="noConversion"/>
  <pageMargins left="0.7" right="0.7" top="0.75" bottom="0.75" header="0.3" footer="0.3"/>
  <pageSetup paperSize="9" scale="62" fitToHeight="0" orientation="landscape" verticalDpi="0" r:id="rId1"/>
</worksheet>
</file>

<file path=xl/worksheets/sheet4.xml><?xml version="1.0" encoding="utf-8"?>
<worksheet xmlns="http://schemas.openxmlformats.org/spreadsheetml/2006/main" xmlns:r="http://schemas.openxmlformats.org/officeDocument/2006/relationships">
  <sheetPr>
    <tabColor rgb="FFFFFF00"/>
  </sheetPr>
  <dimension ref="B1:K139"/>
  <sheetViews>
    <sheetView tabSelected="1" view="pageBreakPreview" zoomScale="86" zoomScaleSheetLayoutView="86" workbookViewId="0">
      <selection activeCell="C135" sqref="C135:C139"/>
    </sheetView>
  </sheetViews>
  <sheetFormatPr defaultRowHeight="15"/>
  <cols>
    <col min="2" max="2" width="21.42578125" customWidth="1"/>
    <col min="3" max="3" width="42.85546875" customWidth="1"/>
    <col min="4" max="4" width="17.42578125" customWidth="1"/>
    <col min="5" max="5" width="12.5703125" hidden="1" customWidth="1"/>
    <col min="6" max="6" width="10.85546875" customWidth="1"/>
    <col min="7" max="7" width="9.85546875" customWidth="1"/>
    <col min="8" max="8" width="11.140625" customWidth="1"/>
    <col min="9" max="9" width="11.28515625" customWidth="1"/>
    <col min="10" max="10" width="11.42578125" customWidth="1"/>
    <col min="11" max="11" width="10.85546875" customWidth="1"/>
  </cols>
  <sheetData>
    <row r="1" spans="2:11" s="9" customFormat="1" ht="36" customHeight="1">
      <c r="G1" s="112" t="s">
        <v>116</v>
      </c>
      <c r="H1" s="112"/>
      <c r="I1" s="112"/>
      <c r="J1" s="112"/>
      <c r="K1" s="112"/>
    </row>
    <row r="2" spans="2:11" s="9" customFormat="1" ht="0.75" customHeight="1">
      <c r="C2" s="55"/>
      <c r="D2" s="55"/>
      <c r="E2" s="55"/>
      <c r="F2" s="55"/>
      <c r="G2" s="55"/>
      <c r="H2" s="55"/>
    </row>
    <row r="3" spans="2:11" s="9" customFormat="1" ht="15.75">
      <c r="C3" s="55"/>
      <c r="D3" s="55"/>
      <c r="E3" s="55"/>
      <c r="F3" s="55"/>
      <c r="H3" s="199"/>
      <c r="I3" s="199"/>
      <c r="J3" s="199"/>
      <c r="K3" s="199"/>
    </row>
    <row r="4" spans="2:11" s="9" customFormat="1" ht="15.75">
      <c r="B4" s="8"/>
      <c r="C4" s="56"/>
      <c r="D4" s="57"/>
      <c r="E4" s="57"/>
      <c r="F4" s="57"/>
      <c r="G4" s="57"/>
      <c r="H4" s="55"/>
    </row>
    <row r="5" spans="2:11" s="9" customFormat="1" ht="64.5" customHeight="1" thickBot="1">
      <c r="B5" s="206" t="s">
        <v>134</v>
      </c>
      <c r="C5" s="207"/>
      <c r="D5" s="207"/>
      <c r="E5" s="207"/>
      <c r="F5" s="207"/>
      <c r="G5" s="207"/>
      <c r="H5" s="207"/>
      <c r="I5" s="207"/>
      <c r="J5" s="207"/>
      <c r="K5" s="207"/>
    </row>
    <row r="6" spans="2:11" s="9" customFormat="1" ht="15.75">
      <c r="B6" s="200" t="s">
        <v>89</v>
      </c>
      <c r="C6" s="202" t="s">
        <v>102</v>
      </c>
      <c r="D6" s="204" t="s">
        <v>103</v>
      </c>
      <c r="E6" s="205" t="s">
        <v>87</v>
      </c>
      <c r="F6" s="205"/>
      <c r="G6" s="205"/>
      <c r="H6" s="205"/>
      <c r="I6" s="205"/>
      <c r="J6" s="205"/>
      <c r="K6" s="205"/>
    </row>
    <row r="7" spans="2:11" s="9" customFormat="1" ht="15.75">
      <c r="B7" s="201"/>
      <c r="C7" s="203"/>
      <c r="D7" s="205"/>
      <c r="E7" s="205" t="s">
        <v>111</v>
      </c>
      <c r="F7" s="208" t="s">
        <v>88</v>
      </c>
      <c r="G7" s="209"/>
      <c r="H7" s="209"/>
      <c r="I7" s="209"/>
      <c r="J7" s="209"/>
      <c r="K7" s="209"/>
    </row>
    <row r="8" spans="2:11" s="9" customFormat="1" ht="15.75">
      <c r="B8" s="201"/>
      <c r="C8" s="203"/>
      <c r="D8" s="205"/>
      <c r="E8" s="205"/>
      <c r="F8" s="47">
        <v>2019</v>
      </c>
      <c r="G8" s="47">
        <v>2020</v>
      </c>
      <c r="H8" s="47">
        <v>2021</v>
      </c>
      <c r="I8" s="48">
        <v>2022</v>
      </c>
      <c r="J8" s="47">
        <v>2023</v>
      </c>
      <c r="K8" s="49">
        <v>2024</v>
      </c>
    </row>
    <row r="9" spans="2:11" s="9" customFormat="1" ht="15.75">
      <c r="B9" s="58">
        <v>1</v>
      </c>
      <c r="C9" s="47">
        <v>2</v>
      </c>
      <c r="D9" s="47">
        <v>3</v>
      </c>
      <c r="E9" s="47">
        <v>4</v>
      </c>
      <c r="F9" s="47">
        <v>4</v>
      </c>
      <c r="G9" s="47">
        <v>5</v>
      </c>
      <c r="H9" s="47">
        <v>6</v>
      </c>
      <c r="I9" s="48">
        <v>7</v>
      </c>
      <c r="J9" s="59">
        <v>8</v>
      </c>
      <c r="K9" s="60">
        <v>9</v>
      </c>
    </row>
    <row r="10" spans="2:11" s="9" customFormat="1" ht="31.5">
      <c r="B10" s="210" t="s">
        <v>70</v>
      </c>
      <c r="C10" s="192" t="s">
        <v>135</v>
      </c>
      <c r="D10" s="61" t="s">
        <v>104</v>
      </c>
      <c r="E10" s="23" t="e">
        <f>E11+E12+E13</f>
        <v>#REF!</v>
      </c>
      <c r="F10" s="100">
        <f>SUM(F11:F13)</f>
        <v>9065.8000000000011</v>
      </c>
      <c r="G10" s="100">
        <f t="shared" ref="G10:K10" si="0">SUM(G11:G13)</f>
        <v>50058.299999999996</v>
      </c>
      <c r="H10" s="100">
        <f t="shared" si="0"/>
        <v>7438.2</v>
      </c>
      <c r="I10" s="100">
        <f t="shared" si="0"/>
        <v>3697.6</v>
      </c>
      <c r="J10" s="100">
        <f t="shared" si="0"/>
        <v>1291</v>
      </c>
      <c r="K10" s="100">
        <f t="shared" si="0"/>
        <v>4683.6000000000004</v>
      </c>
    </row>
    <row r="11" spans="2:11" s="9" customFormat="1" ht="31.5">
      <c r="B11" s="210"/>
      <c r="C11" s="211"/>
      <c r="D11" s="62" t="s">
        <v>105</v>
      </c>
      <c r="E11" s="26">
        <f>E77</f>
        <v>27815.699999999997</v>
      </c>
      <c r="F11" s="27">
        <f>F17+F45+F73+F77+F114+F137</f>
        <v>78.8</v>
      </c>
      <c r="G11" s="27">
        <f t="shared" ref="G11:K11" si="1">G17+G45+G73+G77+G114+G137</f>
        <v>27356.3</v>
      </c>
      <c r="H11" s="27">
        <f t="shared" si="1"/>
        <v>90.6</v>
      </c>
      <c r="I11" s="27">
        <f t="shared" si="1"/>
        <v>93.5</v>
      </c>
      <c r="J11" s="27">
        <f t="shared" si="1"/>
        <v>96.6</v>
      </c>
      <c r="K11" s="27">
        <f t="shared" si="1"/>
        <v>99.9</v>
      </c>
    </row>
    <row r="12" spans="2:11" s="9" customFormat="1" ht="31.5">
      <c r="B12" s="210"/>
      <c r="C12" s="211"/>
      <c r="D12" s="29" t="s">
        <v>106</v>
      </c>
      <c r="E12" s="26" t="e">
        <f>F12+G12+H12+I12+J12+K12+#REF!+#REF!</f>
        <v>#REF!</v>
      </c>
      <c r="F12" s="27">
        <f>F18+F46+F70+F78+F115+F138+F15</f>
        <v>5407.1</v>
      </c>
      <c r="G12" s="27">
        <f t="shared" ref="G12:K12" si="2">G18+G46+G70+G78+G115+G138+G15</f>
        <v>16171.299999999997</v>
      </c>
      <c r="H12" s="27">
        <f t="shared" si="2"/>
        <v>3385.6</v>
      </c>
      <c r="I12" s="27">
        <f t="shared" si="2"/>
        <v>21.1</v>
      </c>
      <c r="J12" s="27">
        <f t="shared" si="2"/>
        <v>70.099999999999994</v>
      </c>
      <c r="K12" s="27">
        <f t="shared" si="2"/>
        <v>3473.5</v>
      </c>
    </row>
    <row r="13" spans="2:11" s="9" customFormat="1" ht="31.5">
      <c r="B13" s="210"/>
      <c r="C13" s="211"/>
      <c r="D13" s="29" t="s">
        <v>107</v>
      </c>
      <c r="E13" s="26" t="e">
        <f>E19+E47+E71+E79+E116+E135</f>
        <v>#REF!</v>
      </c>
      <c r="F13" s="27">
        <f>F19+F47+F71+F79+F116+F133</f>
        <v>3579.9</v>
      </c>
      <c r="G13" s="27">
        <f t="shared" ref="G13:K13" si="3">G19+G47+G71+G79+G116+G133</f>
        <v>6530.7</v>
      </c>
      <c r="H13" s="27">
        <f t="shared" si="3"/>
        <v>3962</v>
      </c>
      <c r="I13" s="27">
        <f t="shared" si="3"/>
        <v>3583</v>
      </c>
      <c r="J13" s="27">
        <f t="shared" si="3"/>
        <v>1124.3</v>
      </c>
      <c r="K13" s="27">
        <f t="shared" si="3"/>
        <v>1110.2</v>
      </c>
    </row>
    <row r="14" spans="2:11" s="9" customFormat="1" ht="31.5">
      <c r="B14" s="63" t="s">
        <v>108</v>
      </c>
      <c r="C14" s="212" t="s">
        <v>72</v>
      </c>
      <c r="D14" s="61" t="s">
        <v>104</v>
      </c>
      <c r="E14" s="26"/>
      <c r="F14" s="27">
        <v>0</v>
      </c>
      <c r="G14" s="32">
        <v>16.8</v>
      </c>
      <c r="H14" s="26">
        <v>0</v>
      </c>
      <c r="I14" s="28">
        <v>0</v>
      </c>
      <c r="J14" s="28">
        <v>0</v>
      </c>
      <c r="K14" s="27">
        <v>0</v>
      </c>
    </row>
    <row r="15" spans="2:11" s="9" customFormat="1" ht="90" customHeight="1">
      <c r="B15" s="64" t="s">
        <v>71</v>
      </c>
      <c r="C15" s="213"/>
      <c r="D15" s="31" t="s">
        <v>106</v>
      </c>
      <c r="E15" s="26"/>
      <c r="F15" s="27">
        <v>0</v>
      </c>
      <c r="G15" s="26">
        <v>16.8</v>
      </c>
      <c r="H15" s="26">
        <v>0</v>
      </c>
      <c r="I15" s="28">
        <v>0</v>
      </c>
      <c r="J15" s="28">
        <v>0</v>
      </c>
      <c r="K15" s="27">
        <v>0</v>
      </c>
    </row>
    <row r="16" spans="2:11" s="9" customFormat="1" ht="31.5">
      <c r="B16" s="189" t="s">
        <v>73</v>
      </c>
      <c r="C16" s="191" t="s">
        <v>136</v>
      </c>
      <c r="D16" s="61" t="s">
        <v>104</v>
      </c>
      <c r="E16" s="32" t="e">
        <f>E24+E28+E32+E36+E40</f>
        <v>#REF!</v>
      </c>
      <c r="F16" s="33">
        <f>SUM(F17:F19)</f>
        <v>211.7</v>
      </c>
      <c r="G16" s="33">
        <f t="shared" ref="G16:K16" si="4">SUM(G17:G19)</f>
        <v>287.30000000000007</v>
      </c>
      <c r="H16" s="33">
        <f t="shared" si="4"/>
        <v>768</v>
      </c>
      <c r="I16" s="33">
        <f t="shared" si="4"/>
        <v>246.70000000000002</v>
      </c>
      <c r="J16" s="33">
        <f t="shared" si="4"/>
        <v>14.5</v>
      </c>
      <c r="K16" s="33">
        <f t="shared" si="4"/>
        <v>14.5</v>
      </c>
    </row>
    <row r="17" spans="2:11" s="9" customFormat="1" ht="31.5">
      <c r="B17" s="190"/>
      <c r="C17" s="191"/>
      <c r="D17" s="62" t="s">
        <v>105</v>
      </c>
      <c r="E17" s="26"/>
      <c r="F17" s="27">
        <f>F25+F29+F33+F37+F41</f>
        <v>0</v>
      </c>
      <c r="G17" s="27">
        <f t="shared" ref="G17:K17" si="5">G25+G29+G33+G37+G41</f>
        <v>0</v>
      </c>
      <c r="H17" s="27">
        <f t="shared" si="5"/>
        <v>0</v>
      </c>
      <c r="I17" s="27">
        <f t="shared" si="5"/>
        <v>0</v>
      </c>
      <c r="J17" s="27">
        <f t="shared" si="5"/>
        <v>0</v>
      </c>
      <c r="K17" s="27">
        <f t="shared" si="5"/>
        <v>0</v>
      </c>
    </row>
    <row r="18" spans="2:11" s="9" customFormat="1" ht="31.5">
      <c r="B18" s="190"/>
      <c r="C18" s="191"/>
      <c r="D18" s="29" t="s">
        <v>106</v>
      </c>
      <c r="E18" s="26">
        <f>F18+G18+H18+I18+E22</f>
        <v>444.7</v>
      </c>
      <c r="F18" s="27">
        <f>F26+F30+F34+F38+F42</f>
        <v>18.600000000000001</v>
      </c>
      <c r="G18" s="27">
        <f t="shared" ref="G18:K18" si="6">G26+G30+G34+G38+G42</f>
        <v>18.600000000000001</v>
      </c>
      <c r="H18" s="27">
        <f t="shared" si="6"/>
        <v>394.4</v>
      </c>
      <c r="I18" s="27">
        <f t="shared" si="6"/>
        <v>13.1</v>
      </c>
      <c r="J18" s="27">
        <f t="shared" si="6"/>
        <v>13.1</v>
      </c>
      <c r="K18" s="27">
        <f t="shared" si="6"/>
        <v>13.1</v>
      </c>
    </row>
    <row r="19" spans="2:11" s="9" customFormat="1" ht="31.5">
      <c r="B19" s="190"/>
      <c r="C19" s="191"/>
      <c r="D19" s="29" t="s">
        <v>107</v>
      </c>
      <c r="E19" s="26" t="e">
        <f>E27+E31+E35+E39+E43+#REF!</f>
        <v>#REF!</v>
      </c>
      <c r="F19" s="27">
        <f>F27+F31+F35+F39+F43</f>
        <v>193.1</v>
      </c>
      <c r="G19" s="26">
        <f>G27+G39+G43</f>
        <v>268.70000000000005</v>
      </c>
      <c r="H19" s="26">
        <f>H27+H31+H35+H39+H43</f>
        <v>373.6</v>
      </c>
      <c r="I19" s="28">
        <f>I27+I31+I35+I39+I43</f>
        <v>233.60000000000002</v>
      </c>
      <c r="J19" s="28">
        <f>J27+J31+J35+J39+J43</f>
        <v>1.4</v>
      </c>
      <c r="K19" s="27">
        <f>K27+K31+K35+K39+K43</f>
        <v>1.4</v>
      </c>
    </row>
    <row r="20" spans="2:11" s="9" customFormat="1" ht="15.75" hidden="1">
      <c r="B20" s="63" t="s">
        <v>108</v>
      </c>
      <c r="C20" s="65"/>
      <c r="D20" s="66" t="s">
        <v>110</v>
      </c>
      <c r="E20" s="26">
        <f>E22</f>
        <v>0</v>
      </c>
      <c r="F20" s="27"/>
      <c r="G20" s="26">
        <f>G22</f>
        <v>0</v>
      </c>
      <c r="H20" s="26"/>
      <c r="I20" s="28"/>
      <c r="J20" s="28"/>
      <c r="K20" s="27"/>
    </row>
    <row r="21" spans="2:11" s="9" customFormat="1" ht="31.5" hidden="1" customHeight="1">
      <c r="B21" s="193" t="s">
        <v>74</v>
      </c>
      <c r="C21" s="175" t="str">
        <f>'[1]4'!$B$32</f>
        <v>"Оказание содействия в осуществлении информирования граждан о подготовке и проведении общероссийского дня голосования по вопросу одобрения поправок в Конституцию РФ"</v>
      </c>
      <c r="D21" s="62" t="s">
        <v>105</v>
      </c>
      <c r="E21" s="26"/>
      <c r="F21" s="27">
        <v>0</v>
      </c>
      <c r="G21" s="26">
        <v>0</v>
      </c>
      <c r="H21" s="26">
        <v>0</v>
      </c>
      <c r="I21" s="28">
        <v>0</v>
      </c>
      <c r="J21" s="28">
        <v>0</v>
      </c>
      <c r="K21" s="27">
        <v>0</v>
      </c>
    </row>
    <row r="22" spans="2:11" s="9" customFormat="1" ht="31.5" hidden="1">
      <c r="B22" s="194"/>
      <c r="C22" s="181"/>
      <c r="D22" s="29" t="s">
        <v>106</v>
      </c>
      <c r="E22" s="26">
        <f>G22</f>
        <v>0</v>
      </c>
      <c r="F22" s="27">
        <v>0</v>
      </c>
      <c r="G22" s="26">
        <v>0</v>
      </c>
      <c r="H22" s="26">
        <v>0</v>
      </c>
      <c r="I22" s="28">
        <v>0</v>
      </c>
      <c r="J22" s="28">
        <v>0</v>
      </c>
      <c r="K22" s="27">
        <v>0</v>
      </c>
    </row>
    <row r="23" spans="2:11" s="9" customFormat="1" ht="31.5" hidden="1">
      <c r="B23" s="195"/>
      <c r="C23" s="182"/>
      <c r="D23" s="29" t="s">
        <v>107</v>
      </c>
      <c r="E23" s="26">
        <v>0</v>
      </c>
      <c r="F23" s="27">
        <v>0</v>
      </c>
      <c r="G23" s="26">
        <v>0</v>
      </c>
      <c r="H23" s="26">
        <v>0</v>
      </c>
      <c r="I23" s="28">
        <v>0</v>
      </c>
      <c r="J23" s="28">
        <v>0</v>
      </c>
      <c r="K23" s="27">
        <v>0</v>
      </c>
    </row>
    <row r="24" spans="2:11" s="9" customFormat="1" ht="31.5">
      <c r="B24" s="180" t="s">
        <v>12</v>
      </c>
      <c r="C24" s="198" t="s">
        <v>4</v>
      </c>
      <c r="D24" s="88" t="s">
        <v>104</v>
      </c>
      <c r="E24" s="32" t="e">
        <f>F24+G24+H24+I24+J24+K24+#REF!</f>
        <v>#REF!</v>
      </c>
      <c r="F24" s="33">
        <f>F26+F27</f>
        <v>101.6</v>
      </c>
      <c r="G24" s="32">
        <f>G27+G26</f>
        <v>144.5</v>
      </c>
      <c r="H24" s="32">
        <f>H26+H27</f>
        <v>319.2</v>
      </c>
      <c r="I24" s="34">
        <f>I27+I26</f>
        <v>214.5</v>
      </c>
      <c r="J24" s="34">
        <f>J27+J26</f>
        <v>14.5</v>
      </c>
      <c r="K24" s="33">
        <f>K26+K27</f>
        <v>14.5</v>
      </c>
    </row>
    <row r="25" spans="2:11" s="9" customFormat="1" ht="31.5">
      <c r="B25" s="180"/>
      <c r="C25" s="198"/>
      <c r="D25" s="62" t="s">
        <v>105</v>
      </c>
      <c r="E25" s="26"/>
      <c r="F25" s="27">
        <v>0</v>
      </c>
      <c r="G25" s="26">
        <v>0</v>
      </c>
      <c r="H25" s="26">
        <v>0</v>
      </c>
      <c r="I25" s="28">
        <v>0</v>
      </c>
      <c r="J25" s="28">
        <v>0</v>
      </c>
      <c r="K25" s="27">
        <v>0</v>
      </c>
    </row>
    <row r="26" spans="2:11" s="9" customFormat="1" ht="31.5">
      <c r="B26" s="180"/>
      <c r="C26" s="198"/>
      <c r="D26" s="29" t="s">
        <v>106</v>
      </c>
      <c r="E26" s="26">
        <f>F26+G26+H26+I26</f>
        <v>67.7</v>
      </c>
      <c r="F26" s="27">
        <v>18.600000000000001</v>
      </c>
      <c r="G26" s="26">
        <v>18.600000000000001</v>
      </c>
      <c r="H26" s="26">
        <v>17.399999999999999</v>
      </c>
      <c r="I26" s="28">
        <v>13.1</v>
      </c>
      <c r="J26" s="28">
        <v>13.1</v>
      </c>
      <c r="K26" s="27">
        <v>13.1</v>
      </c>
    </row>
    <row r="27" spans="2:11" s="9" customFormat="1" ht="31.5">
      <c r="B27" s="180"/>
      <c r="C27" s="198"/>
      <c r="D27" s="29" t="s">
        <v>107</v>
      </c>
      <c r="E27" s="26" t="e">
        <f>F27+G27+H27+I27+J27+K27+#REF!</f>
        <v>#REF!</v>
      </c>
      <c r="F27" s="27">
        <v>83</v>
      </c>
      <c r="G27" s="26">
        <v>125.9</v>
      </c>
      <c r="H27" s="26">
        <v>301.8</v>
      </c>
      <c r="I27" s="28">
        <v>201.4</v>
      </c>
      <c r="J27" s="28">
        <v>1.4</v>
      </c>
      <c r="K27" s="27">
        <v>1.4</v>
      </c>
    </row>
    <row r="28" spans="2:11" s="9" customFormat="1" ht="31.5">
      <c r="B28" s="172" t="s">
        <v>75</v>
      </c>
      <c r="C28" s="198" t="s">
        <v>7</v>
      </c>
      <c r="D28" s="96" t="s">
        <v>104</v>
      </c>
      <c r="E28" s="97">
        <f>SUM(F28:K28)</f>
        <v>0</v>
      </c>
      <c r="F28" s="98">
        <f t="shared" ref="F28:K28" si="7">F31</f>
        <v>0</v>
      </c>
      <c r="G28" s="97">
        <f t="shared" si="7"/>
        <v>0</v>
      </c>
      <c r="H28" s="97">
        <f t="shared" si="7"/>
        <v>0</v>
      </c>
      <c r="I28" s="99">
        <f t="shared" si="7"/>
        <v>0</v>
      </c>
      <c r="J28" s="99">
        <f t="shared" si="7"/>
        <v>0</v>
      </c>
      <c r="K28" s="98">
        <f t="shared" si="7"/>
        <v>0</v>
      </c>
    </row>
    <row r="29" spans="2:11" s="9" customFormat="1" ht="31.5">
      <c r="B29" s="196"/>
      <c r="C29" s="198"/>
      <c r="D29" s="62" t="s">
        <v>105</v>
      </c>
      <c r="E29" s="35"/>
      <c r="F29" s="36">
        <v>0</v>
      </c>
      <c r="G29" s="35">
        <v>0</v>
      </c>
      <c r="H29" s="35">
        <v>0</v>
      </c>
      <c r="I29" s="37">
        <v>0</v>
      </c>
      <c r="J29" s="37">
        <v>0</v>
      </c>
      <c r="K29" s="36">
        <v>0</v>
      </c>
    </row>
    <row r="30" spans="2:11" s="9" customFormat="1" ht="31.5">
      <c r="B30" s="196"/>
      <c r="C30" s="198"/>
      <c r="D30" s="29" t="s">
        <v>106</v>
      </c>
      <c r="E30" s="35"/>
      <c r="F30" s="36">
        <v>0</v>
      </c>
      <c r="G30" s="35">
        <v>0</v>
      </c>
      <c r="H30" s="35">
        <v>0</v>
      </c>
      <c r="I30" s="37">
        <v>0</v>
      </c>
      <c r="J30" s="37">
        <v>0</v>
      </c>
      <c r="K30" s="36">
        <v>0</v>
      </c>
    </row>
    <row r="31" spans="2:11" s="9" customFormat="1" ht="31.5">
      <c r="B31" s="197"/>
      <c r="C31" s="198"/>
      <c r="D31" s="29" t="s">
        <v>107</v>
      </c>
      <c r="E31" s="35">
        <f>SUM(F31:K31)</f>
        <v>0</v>
      </c>
      <c r="F31" s="36">
        <v>0</v>
      </c>
      <c r="G31" s="35">
        <v>0</v>
      </c>
      <c r="H31" s="35">
        <v>0</v>
      </c>
      <c r="I31" s="37">
        <v>0</v>
      </c>
      <c r="J31" s="37">
        <v>0</v>
      </c>
      <c r="K31" s="36">
        <v>0</v>
      </c>
    </row>
    <row r="32" spans="2:11" s="9" customFormat="1" ht="31.5">
      <c r="B32" s="180" t="s">
        <v>76</v>
      </c>
      <c r="C32" s="198" t="s">
        <v>77</v>
      </c>
      <c r="D32" s="88" t="s">
        <v>104</v>
      </c>
      <c r="E32" s="95">
        <f>SUM(F32:K32)</f>
        <v>0</v>
      </c>
      <c r="F32" s="33">
        <f>F35</f>
        <v>0</v>
      </c>
      <c r="G32" s="32">
        <v>0</v>
      </c>
      <c r="H32" s="32">
        <v>0</v>
      </c>
      <c r="I32" s="34">
        <f>I35</f>
        <v>0</v>
      </c>
      <c r="J32" s="34">
        <f>J35</f>
        <v>0</v>
      </c>
      <c r="K32" s="33">
        <f>K35</f>
        <v>0</v>
      </c>
    </row>
    <row r="33" spans="2:11" s="9" customFormat="1" ht="31.5">
      <c r="B33" s="180"/>
      <c r="C33" s="198"/>
      <c r="D33" s="62" t="s">
        <v>105</v>
      </c>
      <c r="E33" s="26"/>
      <c r="F33" s="27">
        <v>0</v>
      </c>
      <c r="G33" s="26">
        <v>0</v>
      </c>
      <c r="H33" s="26">
        <v>0</v>
      </c>
      <c r="I33" s="28">
        <v>0</v>
      </c>
      <c r="J33" s="28">
        <v>0</v>
      </c>
      <c r="K33" s="27">
        <v>0</v>
      </c>
    </row>
    <row r="34" spans="2:11" s="9" customFormat="1" ht="31.5">
      <c r="B34" s="180"/>
      <c r="C34" s="198"/>
      <c r="D34" s="29" t="s">
        <v>106</v>
      </c>
      <c r="E34" s="26"/>
      <c r="F34" s="27">
        <v>0</v>
      </c>
      <c r="G34" s="26">
        <v>0</v>
      </c>
      <c r="H34" s="26">
        <v>0</v>
      </c>
      <c r="I34" s="28">
        <v>0</v>
      </c>
      <c r="J34" s="28">
        <v>0</v>
      </c>
      <c r="K34" s="27">
        <v>0</v>
      </c>
    </row>
    <row r="35" spans="2:11" s="9" customFormat="1" ht="31.5">
      <c r="B35" s="180"/>
      <c r="C35" s="198"/>
      <c r="D35" s="29" t="s">
        <v>107</v>
      </c>
      <c r="E35" s="30">
        <f>SUM(F35:K35)</f>
        <v>0</v>
      </c>
      <c r="F35" s="27">
        <v>0</v>
      </c>
      <c r="G35" s="26">
        <v>0</v>
      </c>
      <c r="H35" s="26">
        <v>0</v>
      </c>
      <c r="I35" s="28">
        <v>0</v>
      </c>
      <c r="J35" s="28">
        <v>0</v>
      </c>
      <c r="K35" s="27">
        <v>0</v>
      </c>
    </row>
    <row r="36" spans="2:11" s="9" customFormat="1" ht="31.5">
      <c r="B36" s="180" t="s">
        <v>13</v>
      </c>
      <c r="C36" s="198" t="s">
        <v>5</v>
      </c>
      <c r="D36" s="88" t="s">
        <v>104</v>
      </c>
      <c r="E36" s="32">
        <f>SUM(F36:K36)</f>
        <v>0</v>
      </c>
      <c r="F36" s="33">
        <v>0</v>
      </c>
      <c r="G36" s="32">
        <f t="shared" ref="G36:K36" si="8">G39</f>
        <v>0</v>
      </c>
      <c r="H36" s="32">
        <f t="shared" si="8"/>
        <v>0</v>
      </c>
      <c r="I36" s="34">
        <f t="shared" si="8"/>
        <v>0</v>
      </c>
      <c r="J36" s="34">
        <f t="shared" si="8"/>
        <v>0</v>
      </c>
      <c r="K36" s="33">
        <f t="shared" si="8"/>
        <v>0</v>
      </c>
    </row>
    <row r="37" spans="2:11" s="9" customFormat="1" ht="31.5">
      <c r="B37" s="180"/>
      <c r="C37" s="198"/>
      <c r="D37" s="62" t="s">
        <v>105</v>
      </c>
      <c r="E37" s="26"/>
      <c r="F37" s="27">
        <v>0</v>
      </c>
      <c r="G37" s="26">
        <v>0</v>
      </c>
      <c r="H37" s="26">
        <v>0</v>
      </c>
      <c r="I37" s="28">
        <v>0</v>
      </c>
      <c r="J37" s="28">
        <v>0</v>
      </c>
      <c r="K37" s="27">
        <v>0</v>
      </c>
    </row>
    <row r="38" spans="2:11" s="9" customFormat="1" ht="31.5">
      <c r="B38" s="180"/>
      <c r="C38" s="198"/>
      <c r="D38" s="29" t="s">
        <v>106</v>
      </c>
      <c r="E38" s="26"/>
      <c r="F38" s="27">
        <v>0</v>
      </c>
      <c r="G38" s="26">
        <v>0</v>
      </c>
      <c r="H38" s="26">
        <v>0</v>
      </c>
      <c r="I38" s="28">
        <v>0</v>
      </c>
      <c r="J38" s="28">
        <v>0</v>
      </c>
      <c r="K38" s="27">
        <v>0</v>
      </c>
    </row>
    <row r="39" spans="2:11" s="9" customFormat="1" ht="31.5">
      <c r="B39" s="180"/>
      <c r="C39" s="198"/>
      <c r="D39" s="29" t="s">
        <v>107</v>
      </c>
      <c r="E39" s="26">
        <f>SUM(F39:K39)</f>
        <v>0</v>
      </c>
      <c r="F39" s="27">
        <v>0</v>
      </c>
      <c r="G39" s="26">
        <v>0</v>
      </c>
      <c r="H39" s="26">
        <v>0</v>
      </c>
      <c r="I39" s="28">
        <v>0</v>
      </c>
      <c r="J39" s="28">
        <v>0</v>
      </c>
      <c r="K39" s="27">
        <v>0</v>
      </c>
    </row>
    <row r="40" spans="2:11" s="9" customFormat="1" ht="31.5">
      <c r="B40" s="180" t="s">
        <v>14</v>
      </c>
      <c r="C40" s="198" t="s">
        <v>6</v>
      </c>
      <c r="D40" s="88" t="s">
        <v>104</v>
      </c>
      <c r="E40" s="32">
        <f>SUM(F40:K40)</f>
        <v>733.90000000000009</v>
      </c>
      <c r="F40" s="33">
        <f>F43+F42</f>
        <v>110.1</v>
      </c>
      <c r="G40" s="32">
        <f>G42+G43</f>
        <v>142.80000000000001</v>
      </c>
      <c r="H40" s="32">
        <f>H43+H42</f>
        <v>448.8</v>
      </c>
      <c r="I40" s="34">
        <f>I43</f>
        <v>32.200000000000003</v>
      </c>
      <c r="J40" s="34">
        <f>J43</f>
        <v>0</v>
      </c>
      <c r="K40" s="33">
        <f>K43+K42</f>
        <v>0</v>
      </c>
    </row>
    <row r="41" spans="2:11" s="9" customFormat="1" ht="31.5">
      <c r="B41" s="180"/>
      <c r="C41" s="198"/>
      <c r="D41" s="62" t="s">
        <v>105</v>
      </c>
      <c r="E41" s="26"/>
      <c r="F41" s="27">
        <v>0</v>
      </c>
      <c r="G41" s="26">
        <v>0</v>
      </c>
      <c r="H41" s="26">
        <v>0</v>
      </c>
      <c r="I41" s="28">
        <v>0</v>
      </c>
      <c r="J41" s="28">
        <v>0</v>
      </c>
      <c r="K41" s="27">
        <v>0</v>
      </c>
    </row>
    <row r="42" spans="2:11" s="9" customFormat="1" ht="31.5">
      <c r="B42" s="180"/>
      <c r="C42" s="198"/>
      <c r="D42" s="29" t="s">
        <v>106</v>
      </c>
      <c r="E42" s="26">
        <f>SUM(F42:K42)</f>
        <v>377</v>
      </c>
      <c r="F42" s="27">
        <v>0</v>
      </c>
      <c r="G42" s="26">
        <v>0</v>
      </c>
      <c r="H42" s="26">
        <v>377</v>
      </c>
      <c r="I42" s="28">
        <v>0</v>
      </c>
      <c r="J42" s="28">
        <v>0</v>
      </c>
      <c r="K42" s="27">
        <v>0</v>
      </c>
    </row>
    <row r="43" spans="2:11" s="9" customFormat="1" ht="31.5">
      <c r="B43" s="180"/>
      <c r="C43" s="198"/>
      <c r="D43" s="29" t="s">
        <v>107</v>
      </c>
      <c r="E43" s="26">
        <f>SUM(F43:K43)</f>
        <v>356.9</v>
      </c>
      <c r="F43" s="27">
        <v>110.1</v>
      </c>
      <c r="G43" s="26">
        <v>142.80000000000001</v>
      </c>
      <c r="H43" s="26">
        <v>71.8</v>
      </c>
      <c r="I43" s="28">
        <v>32.200000000000003</v>
      </c>
      <c r="J43" s="28">
        <v>0</v>
      </c>
      <c r="K43" s="27">
        <v>0</v>
      </c>
    </row>
    <row r="44" spans="2:11" s="9" customFormat="1" ht="31.5">
      <c r="B44" s="191" t="s">
        <v>78</v>
      </c>
      <c r="C44" s="192" t="s">
        <v>133</v>
      </c>
      <c r="D44" s="61" t="s">
        <v>104</v>
      </c>
      <c r="E44" s="32" t="e">
        <f>E45+E46+E47</f>
        <v>#REF!</v>
      </c>
      <c r="F44" s="33">
        <f>SUM(F45:F47)</f>
        <v>134.5</v>
      </c>
      <c r="G44" s="33">
        <f t="shared" ref="G44:K44" si="9">SUM(G45:G47)</f>
        <v>1124.8999999999999</v>
      </c>
      <c r="H44" s="33">
        <f t="shared" si="9"/>
        <v>532.5</v>
      </c>
      <c r="I44" s="33">
        <f t="shared" si="9"/>
        <v>20.399999999999999</v>
      </c>
      <c r="J44" s="33">
        <f t="shared" si="9"/>
        <v>108.4</v>
      </c>
      <c r="K44" s="33">
        <f t="shared" si="9"/>
        <v>10.4</v>
      </c>
    </row>
    <row r="45" spans="2:11" s="9" customFormat="1" ht="31.5">
      <c r="B45" s="191"/>
      <c r="C45" s="211"/>
      <c r="D45" s="62" t="s">
        <v>105</v>
      </c>
      <c r="E45" s="26"/>
      <c r="F45" s="27">
        <f>F57+F61+F65</f>
        <v>0</v>
      </c>
      <c r="G45" s="27">
        <f t="shared" ref="G45:K45" si="10">G57+G61+G65</f>
        <v>0</v>
      </c>
      <c r="H45" s="27">
        <f t="shared" si="10"/>
        <v>0</v>
      </c>
      <c r="I45" s="27">
        <f t="shared" si="10"/>
        <v>0</v>
      </c>
      <c r="J45" s="27">
        <f t="shared" si="10"/>
        <v>0</v>
      </c>
      <c r="K45" s="27">
        <f t="shared" si="10"/>
        <v>0</v>
      </c>
    </row>
    <row r="46" spans="2:11" s="9" customFormat="1" ht="31.5">
      <c r="B46" s="191"/>
      <c r="C46" s="211"/>
      <c r="D46" s="29" t="s">
        <v>106</v>
      </c>
      <c r="E46" s="26">
        <f>E62+E66</f>
        <v>92.4</v>
      </c>
      <c r="F46" s="27">
        <f>F58+F62+F66</f>
        <v>54.400000000000006</v>
      </c>
      <c r="G46" s="27">
        <f t="shared" ref="G46:K46" si="11">G58+G62+G66</f>
        <v>98.800000000000011</v>
      </c>
      <c r="H46" s="27">
        <f t="shared" si="11"/>
        <v>201.6</v>
      </c>
      <c r="I46" s="27">
        <f t="shared" si="11"/>
        <v>8</v>
      </c>
      <c r="J46" s="27">
        <f t="shared" si="11"/>
        <v>57</v>
      </c>
      <c r="K46" s="27">
        <f t="shared" si="11"/>
        <v>8</v>
      </c>
    </row>
    <row r="47" spans="2:11" s="9" customFormat="1" ht="31.5">
      <c r="B47" s="191"/>
      <c r="C47" s="211"/>
      <c r="D47" s="29" t="s">
        <v>107</v>
      </c>
      <c r="E47" s="26" t="e">
        <f>E51+E63+E67+#REF!+#REF!</f>
        <v>#REF!</v>
      </c>
      <c r="F47" s="27">
        <f>F59+F63+F67</f>
        <v>80.099999999999994</v>
      </c>
      <c r="G47" s="27">
        <f t="shared" ref="G47:K47" si="12">G59+G63+G67</f>
        <v>1026.0999999999999</v>
      </c>
      <c r="H47" s="27">
        <f t="shared" si="12"/>
        <v>330.9</v>
      </c>
      <c r="I47" s="27">
        <f t="shared" si="12"/>
        <v>12.4</v>
      </c>
      <c r="J47" s="27">
        <f t="shared" si="12"/>
        <v>51.4</v>
      </c>
      <c r="K47" s="27">
        <f t="shared" si="12"/>
        <v>2.4</v>
      </c>
    </row>
    <row r="48" spans="2:11" s="9" customFormat="1" ht="31.5" hidden="1">
      <c r="B48" s="172" t="s">
        <v>109</v>
      </c>
      <c r="C48" s="175" t="s">
        <v>79</v>
      </c>
      <c r="D48" s="66" t="s">
        <v>104</v>
      </c>
      <c r="E48" s="26">
        <f>E51+E50</f>
        <v>0</v>
      </c>
      <c r="F48" s="27">
        <f>F51+F50</f>
        <v>0</v>
      </c>
      <c r="G48" s="26">
        <f>G51</f>
        <v>0</v>
      </c>
      <c r="H48" s="26">
        <f>H50+H51</f>
        <v>0</v>
      </c>
      <c r="I48" s="28">
        <f>I51+I50</f>
        <v>0</v>
      </c>
      <c r="J48" s="28">
        <f>J51+J50</f>
        <v>0</v>
      </c>
      <c r="K48" s="27">
        <f>K51+K50</f>
        <v>0</v>
      </c>
    </row>
    <row r="49" spans="2:11" s="9" customFormat="1" ht="31.5" hidden="1">
      <c r="B49" s="196"/>
      <c r="C49" s="181"/>
      <c r="D49" s="62" t="s">
        <v>105</v>
      </c>
      <c r="E49" s="26"/>
      <c r="F49" s="27"/>
      <c r="G49" s="26"/>
      <c r="H49" s="26"/>
      <c r="I49" s="28"/>
      <c r="J49" s="28"/>
      <c r="K49" s="27"/>
    </row>
    <row r="50" spans="2:11" s="9" customFormat="1" ht="31.5" hidden="1">
      <c r="B50" s="196"/>
      <c r="C50" s="181"/>
      <c r="D50" s="29" t="s">
        <v>106</v>
      </c>
      <c r="E50" s="26">
        <f>H50+I50+J50+K50</f>
        <v>0</v>
      </c>
      <c r="F50" s="27">
        <f>F54</f>
        <v>0</v>
      </c>
      <c r="G50" s="26">
        <v>0</v>
      </c>
      <c r="H50" s="26">
        <v>0</v>
      </c>
      <c r="I50" s="28">
        <v>0</v>
      </c>
      <c r="J50" s="28">
        <v>0</v>
      </c>
      <c r="K50" s="27">
        <f>K54</f>
        <v>0</v>
      </c>
    </row>
    <row r="51" spans="2:11" s="9" customFormat="1" ht="31.5" hidden="1">
      <c r="B51" s="197"/>
      <c r="C51" s="182"/>
      <c r="D51" s="29" t="s">
        <v>107</v>
      </c>
      <c r="E51" s="26">
        <f>F51+G51+H51+I51+J51+K51</f>
        <v>0</v>
      </c>
      <c r="F51" s="27">
        <f>F55</f>
        <v>0</v>
      </c>
      <c r="G51" s="26">
        <v>0</v>
      </c>
      <c r="H51" s="26">
        <v>0</v>
      </c>
      <c r="I51" s="28">
        <v>0</v>
      </c>
      <c r="J51" s="28">
        <v>0</v>
      </c>
      <c r="K51" s="27">
        <f>K55</f>
        <v>0</v>
      </c>
    </row>
    <row r="52" spans="2:11" s="9" customFormat="1" ht="31.5" hidden="1">
      <c r="B52" s="215" t="s">
        <v>108</v>
      </c>
      <c r="C52" s="175" t="s">
        <v>80</v>
      </c>
      <c r="D52" s="66" t="s">
        <v>104</v>
      </c>
      <c r="E52" s="26">
        <f>E54+E55</f>
        <v>0</v>
      </c>
      <c r="F52" s="27">
        <f>F54+F55</f>
        <v>0</v>
      </c>
      <c r="G52" s="26"/>
      <c r="H52" s="26">
        <f>H54+H55</f>
        <v>0</v>
      </c>
      <c r="I52" s="28">
        <f>I54+I55</f>
        <v>0</v>
      </c>
      <c r="J52" s="28">
        <f>J54+J55</f>
        <v>0</v>
      </c>
      <c r="K52" s="27">
        <f>K54+K55</f>
        <v>0</v>
      </c>
    </row>
    <row r="53" spans="2:11" s="9" customFormat="1" ht="31.5" hidden="1">
      <c r="B53" s="216"/>
      <c r="C53" s="181"/>
      <c r="D53" s="62" t="s">
        <v>105</v>
      </c>
      <c r="E53" s="26"/>
      <c r="F53" s="27"/>
      <c r="G53" s="26"/>
      <c r="H53" s="26"/>
      <c r="I53" s="28"/>
      <c r="J53" s="28"/>
      <c r="K53" s="27"/>
    </row>
    <row r="54" spans="2:11" s="9" customFormat="1" ht="31.5" hidden="1">
      <c r="B54" s="216"/>
      <c r="C54" s="181"/>
      <c r="D54" s="29" t="s">
        <v>106</v>
      </c>
      <c r="E54" s="26">
        <f>H54+I54+J54+K54</f>
        <v>0</v>
      </c>
      <c r="F54" s="27"/>
      <c r="G54" s="26"/>
      <c r="H54" s="26">
        <v>0</v>
      </c>
      <c r="I54" s="28">
        <v>0</v>
      </c>
      <c r="J54" s="28">
        <v>0</v>
      </c>
      <c r="K54" s="27"/>
    </row>
    <row r="55" spans="2:11" s="9" customFormat="1" ht="31.5" hidden="1">
      <c r="B55" s="217"/>
      <c r="C55" s="182"/>
      <c r="D55" s="29" t="s">
        <v>107</v>
      </c>
      <c r="E55" s="26">
        <f>H55+I55+J55+K55</f>
        <v>0</v>
      </c>
      <c r="F55" s="27"/>
      <c r="G55" s="26">
        <v>0</v>
      </c>
      <c r="H55" s="26">
        <v>0</v>
      </c>
      <c r="I55" s="28">
        <v>0</v>
      </c>
      <c r="J55" s="28">
        <v>0</v>
      </c>
      <c r="K55" s="27"/>
    </row>
    <row r="56" spans="2:11" s="9" customFormat="1" ht="31.5">
      <c r="B56" s="180" t="s">
        <v>109</v>
      </c>
      <c r="C56" s="175" t="s">
        <v>192</v>
      </c>
      <c r="D56" s="88" t="s">
        <v>104</v>
      </c>
      <c r="E56" s="32"/>
      <c r="F56" s="33">
        <f>SUM(F57:F59)</f>
        <v>0</v>
      </c>
      <c r="G56" s="33">
        <f t="shared" ref="G56:K56" si="13">SUM(G57:G59)</f>
        <v>0</v>
      </c>
      <c r="H56" s="33">
        <f t="shared" si="13"/>
        <v>0</v>
      </c>
      <c r="I56" s="33">
        <f t="shared" si="13"/>
        <v>0</v>
      </c>
      <c r="J56" s="33">
        <f t="shared" si="13"/>
        <v>0</v>
      </c>
      <c r="K56" s="33">
        <f t="shared" si="13"/>
        <v>0</v>
      </c>
    </row>
    <row r="57" spans="2:11" s="9" customFormat="1" ht="31.5">
      <c r="B57" s="180"/>
      <c r="C57" s="181"/>
      <c r="D57" s="62" t="s">
        <v>105</v>
      </c>
      <c r="E57" s="26"/>
      <c r="F57" s="27">
        <v>0</v>
      </c>
      <c r="G57" s="26">
        <v>0</v>
      </c>
      <c r="H57" s="26">
        <v>0</v>
      </c>
      <c r="I57" s="28">
        <v>0</v>
      </c>
      <c r="J57" s="28">
        <v>0</v>
      </c>
      <c r="K57" s="27">
        <v>0</v>
      </c>
    </row>
    <row r="58" spans="2:11" s="9" customFormat="1" ht="31.5">
      <c r="B58" s="180"/>
      <c r="C58" s="181"/>
      <c r="D58" s="29" t="s">
        <v>106</v>
      </c>
      <c r="E58" s="26"/>
      <c r="F58" s="27">
        <v>0</v>
      </c>
      <c r="G58" s="26">
        <v>0</v>
      </c>
      <c r="H58" s="26">
        <v>0</v>
      </c>
      <c r="I58" s="28">
        <v>0</v>
      </c>
      <c r="J58" s="28">
        <v>0</v>
      </c>
      <c r="K58" s="27">
        <v>0</v>
      </c>
    </row>
    <row r="59" spans="2:11" s="9" customFormat="1" ht="31.5">
      <c r="B59" s="180"/>
      <c r="C59" s="182"/>
      <c r="D59" s="29" t="s">
        <v>107</v>
      </c>
      <c r="E59" s="26"/>
      <c r="F59" s="27">
        <v>0</v>
      </c>
      <c r="G59" s="26">
        <v>0</v>
      </c>
      <c r="H59" s="26">
        <v>0</v>
      </c>
      <c r="I59" s="28">
        <v>0</v>
      </c>
      <c r="J59" s="28">
        <v>0</v>
      </c>
      <c r="K59" s="27">
        <v>0</v>
      </c>
    </row>
    <row r="60" spans="2:11" s="9" customFormat="1" ht="31.5">
      <c r="B60" s="180" t="s">
        <v>15</v>
      </c>
      <c r="C60" s="198" t="s">
        <v>10</v>
      </c>
      <c r="D60" s="88" t="s">
        <v>104</v>
      </c>
      <c r="E60" s="26">
        <f>SUM(F60:K60)</f>
        <v>55.699999999999996</v>
      </c>
      <c r="F60" s="33">
        <f>SUM(F61:F63)</f>
        <v>6.3000000000000007</v>
      </c>
      <c r="G60" s="33">
        <f t="shared" ref="G60:K60" si="14">SUM(G61:G63)</f>
        <v>9.6000000000000014</v>
      </c>
      <c r="H60" s="33">
        <f t="shared" si="14"/>
        <v>8.6</v>
      </c>
      <c r="I60" s="33">
        <f t="shared" si="14"/>
        <v>10.4</v>
      </c>
      <c r="J60" s="33">
        <f t="shared" si="14"/>
        <v>10.4</v>
      </c>
      <c r="K60" s="33">
        <f t="shared" si="14"/>
        <v>10.4</v>
      </c>
    </row>
    <row r="61" spans="2:11" s="9" customFormat="1" ht="31.5">
      <c r="B61" s="180"/>
      <c r="C61" s="198"/>
      <c r="D61" s="62" t="s">
        <v>105</v>
      </c>
      <c r="E61" s="26"/>
      <c r="F61" s="27">
        <v>0</v>
      </c>
      <c r="G61" s="26">
        <v>0</v>
      </c>
      <c r="H61" s="26">
        <v>0</v>
      </c>
      <c r="I61" s="28">
        <v>0</v>
      </c>
      <c r="J61" s="28">
        <v>0</v>
      </c>
      <c r="K61" s="27">
        <v>0</v>
      </c>
    </row>
    <row r="62" spans="2:11" s="9" customFormat="1" ht="31.5">
      <c r="B62" s="180"/>
      <c r="C62" s="198"/>
      <c r="D62" s="29" t="s">
        <v>106</v>
      </c>
      <c r="E62" s="26">
        <f>F62+G62+H62+I62+J62+K62</f>
        <v>42.7</v>
      </c>
      <c r="F62" s="27">
        <v>4.7</v>
      </c>
      <c r="G62" s="26">
        <v>7.4</v>
      </c>
      <c r="H62" s="26">
        <v>6.6</v>
      </c>
      <c r="I62" s="28">
        <v>8</v>
      </c>
      <c r="J62" s="28">
        <v>8</v>
      </c>
      <c r="K62" s="27">
        <v>8</v>
      </c>
    </row>
    <row r="63" spans="2:11" s="9" customFormat="1" ht="31.5">
      <c r="B63" s="180"/>
      <c r="C63" s="198"/>
      <c r="D63" s="29" t="s">
        <v>107</v>
      </c>
      <c r="E63" s="26">
        <f>SUM(F63:K63)</f>
        <v>13.000000000000002</v>
      </c>
      <c r="F63" s="27">
        <v>1.6</v>
      </c>
      <c r="G63" s="26">
        <v>2.2000000000000002</v>
      </c>
      <c r="H63" s="26">
        <v>2</v>
      </c>
      <c r="I63" s="28">
        <v>2.4</v>
      </c>
      <c r="J63" s="28">
        <v>2.4</v>
      </c>
      <c r="K63" s="27">
        <v>2.4</v>
      </c>
    </row>
    <row r="64" spans="2:11" s="9" customFormat="1" ht="31.5">
      <c r="B64" s="180" t="s">
        <v>16</v>
      </c>
      <c r="C64" s="175" t="s">
        <v>131</v>
      </c>
      <c r="D64" s="88" t="s">
        <v>104</v>
      </c>
      <c r="E64" s="89">
        <f>E67+E66</f>
        <v>1530</v>
      </c>
      <c r="F64" s="90">
        <f>SUM(F65:F67)</f>
        <v>128.19999999999999</v>
      </c>
      <c r="G64" s="90">
        <f t="shared" ref="G64:K64" si="15">SUM(G65:G67)</f>
        <v>1115.3</v>
      </c>
      <c r="H64" s="90">
        <f t="shared" si="15"/>
        <v>523.9</v>
      </c>
      <c r="I64" s="90">
        <f t="shared" si="15"/>
        <v>10</v>
      </c>
      <c r="J64" s="90">
        <f t="shared" si="15"/>
        <v>98</v>
      </c>
      <c r="K64" s="90">
        <f t="shared" si="15"/>
        <v>0</v>
      </c>
    </row>
    <row r="65" spans="2:11" s="9" customFormat="1" ht="31.5">
      <c r="B65" s="180"/>
      <c r="C65" s="181"/>
      <c r="D65" s="62" t="s">
        <v>105</v>
      </c>
      <c r="E65" s="38"/>
      <c r="F65" s="27">
        <v>0</v>
      </c>
      <c r="G65" s="26">
        <v>0</v>
      </c>
      <c r="H65" s="26">
        <v>0</v>
      </c>
      <c r="I65" s="28">
        <v>0</v>
      </c>
      <c r="J65" s="28">
        <v>0</v>
      </c>
      <c r="K65" s="27">
        <v>0</v>
      </c>
    </row>
    <row r="66" spans="2:11" s="9" customFormat="1" ht="31.5">
      <c r="B66" s="180"/>
      <c r="C66" s="181"/>
      <c r="D66" s="29" t="s">
        <v>106</v>
      </c>
      <c r="E66" s="38">
        <f>F66</f>
        <v>49.7</v>
      </c>
      <c r="F66" s="39">
        <v>49.7</v>
      </c>
      <c r="G66" s="38">
        <v>91.4</v>
      </c>
      <c r="H66" s="38">
        <v>195</v>
      </c>
      <c r="I66" s="40">
        <v>0</v>
      </c>
      <c r="J66" s="40">
        <v>49</v>
      </c>
      <c r="K66" s="39">
        <v>0</v>
      </c>
    </row>
    <row r="67" spans="2:11" s="9" customFormat="1" ht="31.5">
      <c r="B67" s="180"/>
      <c r="C67" s="181"/>
      <c r="D67" s="29" t="s">
        <v>107</v>
      </c>
      <c r="E67" s="44">
        <f>G67+H67+J67+K67+F67</f>
        <v>1480.3</v>
      </c>
      <c r="F67" s="45">
        <v>78.5</v>
      </c>
      <c r="G67" s="44">
        <v>1023.9</v>
      </c>
      <c r="H67" s="44">
        <v>328.9</v>
      </c>
      <c r="I67" s="46">
        <v>10</v>
      </c>
      <c r="J67" s="46">
        <v>49</v>
      </c>
      <c r="K67" s="45">
        <v>0</v>
      </c>
    </row>
    <row r="68" spans="2:11" s="9" customFormat="1" ht="31.5">
      <c r="B68" s="210" t="s">
        <v>81</v>
      </c>
      <c r="C68" s="191" t="s">
        <v>137</v>
      </c>
      <c r="D68" s="61" t="s">
        <v>104</v>
      </c>
      <c r="E68" s="41">
        <f>SUM(F68:K68)</f>
        <v>17</v>
      </c>
      <c r="F68" s="42">
        <f>SUM(F69:F71)</f>
        <v>16</v>
      </c>
      <c r="G68" s="42">
        <f t="shared" ref="G68:K68" si="16">SUM(G69:G71)</f>
        <v>0</v>
      </c>
      <c r="H68" s="42">
        <f t="shared" si="16"/>
        <v>0</v>
      </c>
      <c r="I68" s="42">
        <f t="shared" si="16"/>
        <v>1</v>
      </c>
      <c r="J68" s="42">
        <f t="shared" si="16"/>
        <v>0</v>
      </c>
      <c r="K68" s="42">
        <f t="shared" si="16"/>
        <v>0</v>
      </c>
    </row>
    <row r="69" spans="2:11" s="9" customFormat="1" ht="31.5">
      <c r="B69" s="210"/>
      <c r="C69" s="191"/>
      <c r="D69" s="62" t="s">
        <v>105</v>
      </c>
      <c r="E69" s="44"/>
      <c r="F69" s="27">
        <f>F73</f>
        <v>0</v>
      </c>
      <c r="G69" s="27">
        <f t="shared" ref="G69:K69" si="17">G73</f>
        <v>0</v>
      </c>
      <c r="H69" s="27">
        <f t="shared" si="17"/>
        <v>0</v>
      </c>
      <c r="I69" s="27">
        <f t="shared" si="17"/>
        <v>0</v>
      </c>
      <c r="J69" s="27">
        <f t="shared" si="17"/>
        <v>0</v>
      </c>
      <c r="K69" s="27">
        <f t="shared" si="17"/>
        <v>0</v>
      </c>
    </row>
    <row r="70" spans="2:11" s="9" customFormat="1" ht="31.5">
      <c r="B70" s="210"/>
      <c r="C70" s="191"/>
      <c r="D70" s="29" t="s">
        <v>106</v>
      </c>
      <c r="E70" s="44"/>
      <c r="F70" s="27">
        <f>F74</f>
        <v>0</v>
      </c>
      <c r="G70" s="27">
        <f t="shared" ref="G70:K70" si="18">G74</f>
        <v>0</v>
      </c>
      <c r="H70" s="27">
        <f t="shared" si="18"/>
        <v>0</v>
      </c>
      <c r="I70" s="27">
        <f t="shared" si="18"/>
        <v>0</v>
      </c>
      <c r="J70" s="27">
        <f t="shared" si="18"/>
        <v>0</v>
      </c>
      <c r="K70" s="27">
        <f t="shared" si="18"/>
        <v>0</v>
      </c>
    </row>
    <row r="71" spans="2:11" s="9" customFormat="1" ht="31.5">
      <c r="B71" s="210"/>
      <c r="C71" s="191"/>
      <c r="D71" s="29" t="s">
        <v>107</v>
      </c>
      <c r="E71" s="44">
        <f>SUM(F71:K71)</f>
        <v>17</v>
      </c>
      <c r="F71" s="45">
        <f>F75</f>
        <v>16</v>
      </c>
      <c r="G71" s="45">
        <f t="shared" ref="G71:K71" si="19">G75</f>
        <v>0</v>
      </c>
      <c r="H71" s="45">
        <f t="shared" si="19"/>
        <v>0</v>
      </c>
      <c r="I71" s="45">
        <f t="shared" si="19"/>
        <v>1</v>
      </c>
      <c r="J71" s="45">
        <f t="shared" si="19"/>
        <v>0</v>
      </c>
      <c r="K71" s="45">
        <f t="shared" si="19"/>
        <v>0</v>
      </c>
    </row>
    <row r="72" spans="2:11" s="9" customFormat="1" ht="31.5">
      <c r="B72" s="180" t="s">
        <v>18</v>
      </c>
      <c r="C72" s="198" t="s">
        <v>138</v>
      </c>
      <c r="D72" s="88" t="s">
        <v>104</v>
      </c>
      <c r="E72" s="41">
        <f>SUM(F72:K72)</f>
        <v>17</v>
      </c>
      <c r="F72" s="42">
        <f t="shared" ref="F72:K72" si="20">F75</f>
        <v>16</v>
      </c>
      <c r="G72" s="41">
        <f t="shared" si="20"/>
        <v>0</v>
      </c>
      <c r="H72" s="41">
        <f t="shared" si="20"/>
        <v>0</v>
      </c>
      <c r="I72" s="43">
        <f t="shared" si="20"/>
        <v>1</v>
      </c>
      <c r="J72" s="43">
        <f t="shared" si="20"/>
        <v>0</v>
      </c>
      <c r="K72" s="42">
        <f t="shared" si="20"/>
        <v>0</v>
      </c>
    </row>
    <row r="73" spans="2:11" s="9" customFormat="1" ht="31.5">
      <c r="B73" s="180"/>
      <c r="C73" s="198"/>
      <c r="D73" s="62" t="s">
        <v>105</v>
      </c>
      <c r="E73" s="44"/>
      <c r="F73" s="27">
        <v>0</v>
      </c>
      <c r="G73" s="26">
        <v>0</v>
      </c>
      <c r="H73" s="26">
        <v>0</v>
      </c>
      <c r="I73" s="28">
        <v>0</v>
      </c>
      <c r="J73" s="28">
        <v>0</v>
      </c>
      <c r="K73" s="27">
        <v>0</v>
      </c>
    </row>
    <row r="74" spans="2:11" s="9" customFormat="1" ht="31.5">
      <c r="B74" s="180"/>
      <c r="C74" s="198"/>
      <c r="D74" s="29" t="s">
        <v>106</v>
      </c>
      <c r="E74" s="44"/>
      <c r="F74" s="27">
        <v>0</v>
      </c>
      <c r="G74" s="26">
        <v>0</v>
      </c>
      <c r="H74" s="26">
        <v>0</v>
      </c>
      <c r="I74" s="28">
        <v>0</v>
      </c>
      <c r="J74" s="28">
        <v>0</v>
      </c>
      <c r="K74" s="27">
        <v>0</v>
      </c>
    </row>
    <row r="75" spans="2:11" s="9" customFormat="1" ht="31.5">
      <c r="B75" s="180"/>
      <c r="C75" s="198"/>
      <c r="D75" s="29" t="s">
        <v>107</v>
      </c>
      <c r="E75" s="44">
        <f>SUM(F75:K75)</f>
        <v>17</v>
      </c>
      <c r="F75" s="45">
        <v>16</v>
      </c>
      <c r="G75" s="44">
        <v>0</v>
      </c>
      <c r="H75" s="44">
        <v>0</v>
      </c>
      <c r="I75" s="46">
        <v>1</v>
      </c>
      <c r="J75" s="46">
        <v>0</v>
      </c>
      <c r="K75" s="45">
        <v>0</v>
      </c>
    </row>
    <row r="76" spans="2:11" s="9" customFormat="1" ht="31.5">
      <c r="B76" s="210" t="s">
        <v>82</v>
      </c>
      <c r="C76" s="192" t="s">
        <v>19</v>
      </c>
      <c r="D76" s="61" t="s">
        <v>104</v>
      </c>
      <c r="E76" s="41" t="e">
        <f>E77+E79+E78</f>
        <v>#REF!</v>
      </c>
      <c r="F76" s="42">
        <f>SUM(F77:F79)</f>
        <v>6691.1</v>
      </c>
      <c r="G76" s="42">
        <f t="shared" ref="G76:K76" si="21">SUM(G77:G79)</f>
        <v>46335.1</v>
      </c>
      <c r="H76" s="42">
        <f t="shared" si="21"/>
        <v>4292.2999999999993</v>
      </c>
      <c r="I76" s="42">
        <f t="shared" si="21"/>
        <v>1573.4</v>
      </c>
      <c r="J76" s="42">
        <f t="shared" si="21"/>
        <v>385.29999999999995</v>
      </c>
      <c r="K76" s="42">
        <f t="shared" si="21"/>
        <v>3869.3</v>
      </c>
    </row>
    <row r="77" spans="2:11" s="9" customFormat="1" ht="31.5">
      <c r="B77" s="210"/>
      <c r="C77" s="211"/>
      <c r="D77" s="62" t="s">
        <v>105</v>
      </c>
      <c r="E77" s="44">
        <f>SUM(F77:K77)</f>
        <v>27815.699999999997</v>
      </c>
      <c r="F77" s="45">
        <f>F82+F90+F94+F102+F106+F110</f>
        <v>78.8</v>
      </c>
      <c r="G77" s="45">
        <f t="shared" ref="G77:K77" si="22">G82+G90+G94+G102+G106+G110</f>
        <v>27356.3</v>
      </c>
      <c r="H77" s="45">
        <f t="shared" si="22"/>
        <v>90.6</v>
      </c>
      <c r="I77" s="45">
        <f t="shared" si="22"/>
        <v>93.5</v>
      </c>
      <c r="J77" s="45">
        <f t="shared" si="22"/>
        <v>96.6</v>
      </c>
      <c r="K77" s="45">
        <f t="shared" si="22"/>
        <v>99.9</v>
      </c>
    </row>
    <row r="78" spans="2:11" s="9" customFormat="1" ht="31.5">
      <c r="B78" s="210"/>
      <c r="C78" s="211"/>
      <c r="D78" s="29" t="s">
        <v>106</v>
      </c>
      <c r="E78" s="44">
        <f>F78</f>
        <v>5334.1</v>
      </c>
      <c r="F78" s="45">
        <f>F83+F91+F95+F103+F107+F111</f>
        <v>5334.1</v>
      </c>
      <c r="G78" s="45">
        <f t="shared" ref="G78:K78" si="23">G83+G91+G95+G103+G107+G111</f>
        <v>15995.8</v>
      </c>
      <c r="H78" s="45">
        <f t="shared" si="23"/>
        <v>2789.6</v>
      </c>
      <c r="I78" s="45">
        <f t="shared" si="23"/>
        <v>0</v>
      </c>
      <c r="J78" s="45">
        <f t="shared" si="23"/>
        <v>0</v>
      </c>
      <c r="K78" s="45">
        <f t="shared" si="23"/>
        <v>3452.4</v>
      </c>
    </row>
    <row r="79" spans="2:11" s="9" customFormat="1" ht="31.5">
      <c r="B79" s="210"/>
      <c r="C79" s="218"/>
      <c r="D79" s="29" t="s">
        <v>107</v>
      </c>
      <c r="E79" s="44" t="e">
        <f>E84+E88+E96+E108</f>
        <v>#REF!</v>
      </c>
      <c r="F79" s="45">
        <f>F84+F92+F96+F104+F108+F112</f>
        <v>1278.2</v>
      </c>
      <c r="G79" s="45">
        <f t="shared" ref="G79:K79" si="24">G84+G92+G96+G104+G108+G112</f>
        <v>2983</v>
      </c>
      <c r="H79" s="45">
        <f t="shared" si="24"/>
        <v>1412.1</v>
      </c>
      <c r="I79" s="45">
        <f t="shared" si="24"/>
        <v>1479.9</v>
      </c>
      <c r="J79" s="45">
        <f t="shared" si="24"/>
        <v>288.7</v>
      </c>
      <c r="K79" s="45">
        <f t="shared" si="24"/>
        <v>317</v>
      </c>
    </row>
    <row r="80" spans="2:11" s="9" customFormat="1" ht="15.75">
      <c r="B80" s="63" t="s">
        <v>108</v>
      </c>
      <c r="C80" s="67"/>
      <c r="D80" s="29"/>
      <c r="E80" s="44"/>
      <c r="F80" s="45"/>
      <c r="G80" s="44"/>
      <c r="H80" s="44"/>
      <c r="I80" s="46"/>
      <c r="J80" s="46"/>
      <c r="K80" s="45"/>
    </row>
    <row r="81" spans="2:11" s="9" customFormat="1" ht="31.5">
      <c r="B81" s="180" t="s">
        <v>20</v>
      </c>
      <c r="C81" s="214" t="s">
        <v>139</v>
      </c>
      <c r="D81" s="88" t="s">
        <v>104</v>
      </c>
      <c r="E81" s="41" t="e">
        <f t="shared" ref="E81:K81" si="25">E82+E83+E84</f>
        <v>#REF!</v>
      </c>
      <c r="F81" s="42">
        <f>F82+F83+F84</f>
        <v>1004.1</v>
      </c>
      <c r="G81" s="41">
        <f t="shared" si="25"/>
        <v>615.6</v>
      </c>
      <c r="H81" s="41">
        <f t="shared" si="25"/>
        <v>663.1</v>
      </c>
      <c r="I81" s="43">
        <f t="shared" si="25"/>
        <v>739.2</v>
      </c>
      <c r="J81" s="43">
        <f t="shared" si="25"/>
        <v>288.7</v>
      </c>
      <c r="K81" s="42">
        <f t="shared" si="25"/>
        <v>275.60000000000002</v>
      </c>
    </row>
    <row r="82" spans="2:11" s="9" customFormat="1" ht="31.5">
      <c r="B82" s="180"/>
      <c r="C82" s="214"/>
      <c r="D82" s="62" t="s">
        <v>105</v>
      </c>
      <c r="E82" s="44"/>
      <c r="F82" s="27">
        <v>0</v>
      </c>
      <c r="G82" s="26">
        <v>0</v>
      </c>
      <c r="H82" s="26">
        <v>0</v>
      </c>
      <c r="I82" s="28">
        <v>0</v>
      </c>
      <c r="J82" s="28">
        <v>0</v>
      </c>
      <c r="K82" s="27">
        <v>0</v>
      </c>
    </row>
    <row r="83" spans="2:11" s="9" customFormat="1" ht="31.5">
      <c r="B83" s="180"/>
      <c r="C83" s="214"/>
      <c r="D83" s="29" t="s">
        <v>106</v>
      </c>
      <c r="E83" s="44"/>
      <c r="F83" s="27">
        <v>0</v>
      </c>
      <c r="G83" s="26">
        <v>0</v>
      </c>
      <c r="H83" s="26">
        <v>0</v>
      </c>
      <c r="I83" s="28">
        <v>0</v>
      </c>
      <c r="J83" s="28">
        <v>0</v>
      </c>
      <c r="K83" s="27">
        <v>0</v>
      </c>
    </row>
    <row r="84" spans="2:11" s="9" customFormat="1" ht="31.5">
      <c r="B84" s="180"/>
      <c r="C84" s="214"/>
      <c r="D84" s="29" t="s">
        <v>107</v>
      </c>
      <c r="E84" s="44" t="e">
        <f>F84+G84+H84+I84+J84+K84+#REF!+#REF!</f>
        <v>#REF!</v>
      </c>
      <c r="F84" s="45">
        <v>1004.1</v>
      </c>
      <c r="G84" s="44">
        <v>615.6</v>
      </c>
      <c r="H84" s="44">
        <v>663.1</v>
      </c>
      <c r="I84" s="46">
        <v>739.2</v>
      </c>
      <c r="J84" s="46">
        <v>288.7</v>
      </c>
      <c r="K84" s="45">
        <v>275.60000000000002</v>
      </c>
    </row>
    <row r="85" spans="2:11" s="9" customFormat="1" ht="31.5" hidden="1">
      <c r="B85" s="198" t="s">
        <v>22</v>
      </c>
      <c r="C85" s="214" t="s">
        <v>129</v>
      </c>
      <c r="D85" s="66" t="s">
        <v>104</v>
      </c>
      <c r="E85" s="44">
        <f>SUM(F85:K85)</f>
        <v>0</v>
      </c>
      <c r="F85" s="45">
        <f>F88</f>
        <v>0</v>
      </c>
      <c r="G85" s="44">
        <f>G88</f>
        <v>0</v>
      </c>
      <c r="H85" s="44">
        <v>0</v>
      </c>
      <c r="I85" s="46">
        <f>I88</f>
        <v>0</v>
      </c>
      <c r="J85" s="46">
        <f>J88</f>
        <v>0</v>
      </c>
      <c r="K85" s="45">
        <f>K88</f>
        <v>0</v>
      </c>
    </row>
    <row r="86" spans="2:11" s="9" customFormat="1" ht="31.5" hidden="1">
      <c r="B86" s="198"/>
      <c r="C86" s="214"/>
      <c r="D86" s="62" t="s">
        <v>105</v>
      </c>
      <c r="E86" s="44"/>
      <c r="F86" s="27">
        <v>0</v>
      </c>
      <c r="G86" s="26">
        <v>0</v>
      </c>
      <c r="H86" s="26">
        <v>0</v>
      </c>
      <c r="I86" s="28">
        <v>0</v>
      </c>
      <c r="J86" s="28">
        <v>0</v>
      </c>
      <c r="K86" s="27">
        <v>0</v>
      </c>
    </row>
    <row r="87" spans="2:11" s="9" customFormat="1" ht="31.5" hidden="1">
      <c r="B87" s="198"/>
      <c r="C87" s="214"/>
      <c r="D87" s="29" t="s">
        <v>106</v>
      </c>
      <c r="E87" s="44"/>
      <c r="F87" s="27">
        <v>0</v>
      </c>
      <c r="G87" s="26">
        <v>0</v>
      </c>
      <c r="H87" s="26">
        <v>0</v>
      </c>
      <c r="I87" s="28">
        <v>0</v>
      </c>
      <c r="J87" s="28">
        <v>0</v>
      </c>
      <c r="K87" s="27">
        <v>0</v>
      </c>
    </row>
    <row r="88" spans="2:11" s="9" customFormat="1" ht="31.5" hidden="1">
      <c r="B88" s="198"/>
      <c r="C88" s="214"/>
      <c r="D88" s="29" t="s">
        <v>107</v>
      </c>
      <c r="E88" s="44">
        <f>SUM(F88:K88)</f>
        <v>0</v>
      </c>
      <c r="F88" s="45">
        <v>0</v>
      </c>
      <c r="G88" s="44">
        <v>0</v>
      </c>
      <c r="H88" s="44">
        <v>0</v>
      </c>
      <c r="I88" s="46">
        <v>0</v>
      </c>
      <c r="J88" s="46">
        <v>0</v>
      </c>
      <c r="K88" s="45">
        <v>0</v>
      </c>
    </row>
    <row r="89" spans="2:11" s="9" customFormat="1" ht="31.5">
      <c r="B89" s="175" t="s">
        <v>22</v>
      </c>
      <c r="C89" s="186" t="s">
        <v>162</v>
      </c>
      <c r="D89" s="88" t="s">
        <v>104</v>
      </c>
      <c r="E89" s="44"/>
      <c r="F89" s="43">
        <f>SUM(F90:F92)</f>
        <v>0</v>
      </c>
      <c r="G89" s="43">
        <f t="shared" ref="G89:K89" si="26">SUM(G90:G92)</f>
        <v>0</v>
      </c>
      <c r="H89" s="43">
        <f t="shared" si="26"/>
        <v>0</v>
      </c>
      <c r="I89" s="43">
        <f t="shared" si="26"/>
        <v>0</v>
      </c>
      <c r="J89" s="43">
        <f t="shared" si="26"/>
        <v>0</v>
      </c>
      <c r="K89" s="43">
        <f t="shared" si="26"/>
        <v>0</v>
      </c>
    </row>
    <row r="90" spans="2:11" s="9" customFormat="1" ht="31.5">
      <c r="B90" s="181"/>
      <c r="C90" s="187"/>
      <c r="D90" s="62" t="s">
        <v>105</v>
      </c>
      <c r="E90" s="44"/>
      <c r="F90" s="46">
        <v>0</v>
      </c>
      <c r="G90" s="44">
        <v>0</v>
      </c>
      <c r="H90" s="44">
        <v>0</v>
      </c>
      <c r="I90" s="46">
        <v>0</v>
      </c>
      <c r="J90" s="46">
        <v>0</v>
      </c>
      <c r="K90" s="46">
        <v>0</v>
      </c>
    </row>
    <row r="91" spans="2:11" s="9" customFormat="1" ht="31.5">
      <c r="B91" s="181"/>
      <c r="C91" s="187"/>
      <c r="D91" s="29" t="s">
        <v>106</v>
      </c>
      <c r="E91" s="44"/>
      <c r="F91" s="46">
        <v>0</v>
      </c>
      <c r="G91" s="44">
        <v>0</v>
      </c>
      <c r="H91" s="44">
        <v>0</v>
      </c>
      <c r="I91" s="46">
        <v>0</v>
      </c>
      <c r="J91" s="46">
        <v>0</v>
      </c>
      <c r="K91" s="46">
        <v>0</v>
      </c>
    </row>
    <row r="92" spans="2:11" s="9" customFormat="1" ht="31.5">
      <c r="B92" s="182"/>
      <c r="C92" s="188"/>
      <c r="D92" s="29" t="s">
        <v>107</v>
      </c>
      <c r="E92" s="44"/>
      <c r="F92" s="46">
        <v>0</v>
      </c>
      <c r="G92" s="44">
        <v>0</v>
      </c>
      <c r="H92" s="44">
        <v>0</v>
      </c>
      <c r="I92" s="46">
        <v>0</v>
      </c>
      <c r="J92" s="46">
        <v>0</v>
      </c>
      <c r="K92" s="46">
        <v>0</v>
      </c>
    </row>
    <row r="93" spans="2:11" s="9" customFormat="1" ht="31.5">
      <c r="B93" s="180" t="s">
        <v>23</v>
      </c>
      <c r="C93" s="214" t="s">
        <v>140</v>
      </c>
      <c r="D93" s="88" t="s">
        <v>104</v>
      </c>
      <c r="E93" s="41" t="e">
        <f t="shared" ref="E93:K93" si="27">E94+E95+E96</f>
        <v>#REF!</v>
      </c>
      <c r="F93" s="42">
        <f>F94+F95+F96</f>
        <v>78.8</v>
      </c>
      <c r="G93" s="41">
        <f t="shared" si="27"/>
        <v>88</v>
      </c>
      <c r="H93" s="41">
        <f t="shared" si="27"/>
        <v>90.6</v>
      </c>
      <c r="I93" s="43">
        <f t="shared" si="27"/>
        <v>93.5</v>
      </c>
      <c r="J93" s="43">
        <f t="shared" si="27"/>
        <v>96.6</v>
      </c>
      <c r="K93" s="42">
        <f t="shared" si="27"/>
        <v>99.9</v>
      </c>
    </row>
    <row r="94" spans="2:11" s="9" customFormat="1" ht="31.5">
      <c r="B94" s="180"/>
      <c r="C94" s="214"/>
      <c r="D94" s="62" t="s">
        <v>105</v>
      </c>
      <c r="E94" s="44" t="e">
        <f>F94+G94+H94+I94+J94+K94+#REF!</f>
        <v>#REF!</v>
      </c>
      <c r="F94" s="45">
        <v>78.8</v>
      </c>
      <c r="G94" s="44">
        <v>88</v>
      </c>
      <c r="H94" s="44">
        <v>90.6</v>
      </c>
      <c r="I94" s="46">
        <v>93.5</v>
      </c>
      <c r="J94" s="46">
        <v>96.6</v>
      </c>
      <c r="K94" s="45">
        <v>99.9</v>
      </c>
    </row>
    <row r="95" spans="2:11" s="9" customFormat="1" ht="31.5">
      <c r="B95" s="180"/>
      <c r="C95" s="214"/>
      <c r="D95" s="29" t="s">
        <v>106</v>
      </c>
      <c r="E95" s="44"/>
      <c r="F95" s="27">
        <v>0</v>
      </c>
      <c r="G95" s="26">
        <v>0</v>
      </c>
      <c r="H95" s="26">
        <v>0</v>
      </c>
      <c r="I95" s="28">
        <v>0</v>
      </c>
      <c r="J95" s="28">
        <v>0</v>
      </c>
      <c r="K95" s="27">
        <v>0</v>
      </c>
    </row>
    <row r="96" spans="2:11" s="9" customFormat="1" ht="31.5">
      <c r="B96" s="180"/>
      <c r="C96" s="214"/>
      <c r="D96" s="29" t="s">
        <v>107</v>
      </c>
      <c r="E96" s="44"/>
      <c r="F96" s="27">
        <v>0</v>
      </c>
      <c r="G96" s="26">
        <v>0</v>
      </c>
      <c r="H96" s="26">
        <v>0</v>
      </c>
      <c r="I96" s="28">
        <v>0</v>
      </c>
      <c r="J96" s="28">
        <v>0</v>
      </c>
      <c r="K96" s="27">
        <v>0</v>
      </c>
    </row>
    <row r="97" spans="2:11" s="9" customFormat="1" ht="31.5" hidden="1">
      <c r="B97" s="198" t="s">
        <v>83</v>
      </c>
      <c r="C97" s="183" t="s">
        <v>84</v>
      </c>
      <c r="D97" s="66" t="s">
        <v>104</v>
      </c>
      <c r="E97" s="44">
        <f t="shared" ref="E97:K97" si="28">E98+E99+E100</f>
        <v>0</v>
      </c>
      <c r="F97" s="45">
        <f>F98+F99+F100</f>
        <v>0</v>
      </c>
      <c r="G97" s="44">
        <f t="shared" si="28"/>
        <v>0</v>
      </c>
      <c r="H97" s="44">
        <f t="shared" si="28"/>
        <v>0</v>
      </c>
      <c r="I97" s="46">
        <f t="shared" si="28"/>
        <v>0</v>
      </c>
      <c r="J97" s="46">
        <f t="shared" si="28"/>
        <v>0</v>
      </c>
      <c r="K97" s="45">
        <f t="shared" si="28"/>
        <v>0</v>
      </c>
    </row>
    <row r="98" spans="2:11" s="9" customFormat="1" ht="31.5" hidden="1">
      <c r="B98" s="198"/>
      <c r="C98" s="184"/>
      <c r="D98" s="62" t="s">
        <v>105</v>
      </c>
      <c r="E98" s="44">
        <f>F98+G98+H98+I98+J98+K98</f>
        <v>0</v>
      </c>
      <c r="F98" s="45"/>
      <c r="G98" s="44"/>
      <c r="H98" s="44"/>
      <c r="I98" s="46"/>
      <c r="J98" s="46"/>
      <c r="K98" s="45"/>
    </row>
    <row r="99" spans="2:11" s="9" customFormat="1" ht="31.5" hidden="1">
      <c r="B99" s="198"/>
      <c r="C99" s="184"/>
      <c r="D99" s="29" t="s">
        <v>106</v>
      </c>
      <c r="E99" s="44"/>
      <c r="F99" s="45"/>
      <c r="G99" s="44"/>
      <c r="H99" s="44"/>
      <c r="I99" s="46"/>
      <c r="J99" s="46"/>
      <c r="K99" s="45"/>
    </row>
    <row r="100" spans="2:11" s="9" customFormat="1" ht="31.5" hidden="1">
      <c r="B100" s="175"/>
      <c r="C100" s="184"/>
      <c r="D100" s="91" t="s">
        <v>107</v>
      </c>
      <c r="E100" s="92"/>
      <c r="F100" s="93"/>
      <c r="G100" s="92"/>
      <c r="H100" s="92"/>
      <c r="I100" s="94"/>
      <c r="J100" s="94"/>
      <c r="K100" s="93"/>
    </row>
    <row r="101" spans="2:11" s="9" customFormat="1" ht="31.5">
      <c r="B101" s="175" t="s">
        <v>83</v>
      </c>
      <c r="C101" s="183" t="s">
        <v>177</v>
      </c>
      <c r="D101" s="88" t="s">
        <v>104</v>
      </c>
      <c r="E101" s="41"/>
      <c r="F101" s="43">
        <f>SUM(F102:F104)</f>
        <v>0</v>
      </c>
      <c r="G101" s="43">
        <f t="shared" ref="G101:K101" si="29">SUM(G102:G104)</f>
        <v>0</v>
      </c>
      <c r="H101" s="43">
        <f t="shared" si="29"/>
        <v>0</v>
      </c>
      <c r="I101" s="43">
        <f t="shared" si="29"/>
        <v>0</v>
      </c>
      <c r="J101" s="43">
        <f t="shared" si="29"/>
        <v>0</v>
      </c>
      <c r="K101" s="43">
        <f t="shared" si="29"/>
        <v>0</v>
      </c>
    </row>
    <row r="102" spans="2:11" s="9" customFormat="1" ht="31.5">
      <c r="B102" s="181"/>
      <c r="C102" s="184"/>
      <c r="D102" s="62" t="s">
        <v>105</v>
      </c>
      <c r="E102" s="44"/>
      <c r="F102" s="46">
        <v>0</v>
      </c>
      <c r="G102" s="44">
        <v>0</v>
      </c>
      <c r="H102" s="44">
        <v>0</v>
      </c>
      <c r="I102" s="46">
        <v>0</v>
      </c>
      <c r="J102" s="46">
        <v>0</v>
      </c>
      <c r="K102" s="46">
        <v>0</v>
      </c>
    </row>
    <row r="103" spans="2:11" s="9" customFormat="1" ht="31.5">
      <c r="B103" s="181"/>
      <c r="C103" s="184"/>
      <c r="D103" s="29" t="s">
        <v>106</v>
      </c>
      <c r="E103" s="44"/>
      <c r="F103" s="46">
        <v>0</v>
      </c>
      <c r="G103" s="44">
        <v>0</v>
      </c>
      <c r="H103" s="44">
        <v>0</v>
      </c>
      <c r="I103" s="46">
        <v>0</v>
      </c>
      <c r="J103" s="46">
        <v>0</v>
      </c>
      <c r="K103" s="46">
        <v>0</v>
      </c>
    </row>
    <row r="104" spans="2:11" s="9" customFormat="1" ht="31.5">
      <c r="B104" s="182"/>
      <c r="C104" s="185"/>
      <c r="D104" s="29" t="s">
        <v>107</v>
      </c>
      <c r="E104" s="44"/>
      <c r="F104" s="46">
        <v>0</v>
      </c>
      <c r="G104" s="44">
        <v>0</v>
      </c>
      <c r="H104" s="44">
        <v>0</v>
      </c>
      <c r="I104" s="46">
        <v>0</v>
      </c>
      <c r="J104" s="46">
        <v>0</v>
      </c>
      <c r="K104" s="46">
        <v>0</v>
      </c>
    </row>
    <row r="105" spans="2:11" s="9" customFormat="1" ht="31.5">
      <c r="B105" s="198" t="s">
        <v>175</v>
      </c>
      <c r="C105" s="219" t="s">
        <v>21</v>
      </c>
      <c r="D105" s="88" t="s">
        <v>104</v>
      </c>
      <c r="E105" s="41">
        <f>E106+E107+E108</f>
        <v>36526.6</v>
      </c>
      <c r="F105" s="43">
        <f>SUM(F106:F108)</f>
        <v>5608.2000000000007</v>
      </c>
      <c r="G105" s="43">
        <f t="shared" ref="G105:K105" si="30">SUM(G106:G108)</f>
        <v>45631.5</v>
      </c>
      <c r="H105" s="43">
        <f t="shared" si="30"/>
        <v>3538.6</v>
      </c>
      <c r="I105" s="43">
        <f t="shared" si="30"/>
        <v>492.3</v>
      </c>
      <c r="J105" s="43">
        <f t="shared" si="30"/>
        <v>0</v>
      </c>
      <c r="K105" s="43">
        <f t="shared" si="30"/>
        <v>3493.8</v>
      </c>
    </row>
    <row r="106" spans="2:11" s="9" customFormat="1" ht="31.5">
      <c r="B106" s="198"/>
      <c r="C106" s="219"/>
      <c r="D106" s="62" t="s">
        <v>105</v>
      </c>
      <c r="E106" s="44">
        <f>F106+G106+H106+I106+J106+K106</f>
        <v>27268.3</v>
      </c>
      <c r="F106" s="28">
        <v>0</v>
      </c>
      <c r="G106" s="26">
        <v>27268.3</v>
      </c>
      <c r="H106" s="26">
        <v>0</v>
      </c>
      <c r="I106" s="28">
        <v>0</v>
      </c>
      <c r="J106" s="28">
        <v>0</v>
      </c>
      <c r="K106" s="28">
        <v>0</v>
      </c>
    </row>
    <row r="107" spans="2:11" s="9" customFormat="1" ht="31.5">
      <c r="B107" s="198"/>
      <c r="C107" s="219"/>
      <c r="D107" s="29" t="s">
        <v>106</v>
      </c>
      <c r="E107" s="44">
        <f>F107</f>
        <v>5334.1</v>
      </c>
      <c r="F107" s="46">
        <v>5334.1</v>
      </c>
      <c r="G107" s="44">
        <v>15995.8</v>
      </c>
      <c r="H107" s="44">
        <v>2789.6</v>
      </c>
      <c r="I107" s="46">
        <v>0</v>
      </c>
      <c r="J107" s="46">
        <v>0</v>
      </c>
      <c r="K107" s="46">
        <v>3452.4</v>
      </c>
    </row>
    <row r="108" spans="2:11" s="9" customFormat="1" ht="31.5">
      <c r="B108" s="198"/>
      <c r="C108" s="219"/>
      <c r="D108" s="29" t="s">
        <v>107</v>
      </c>
      <c r="E108" s="44">
        <f>F108+G108+H108+I108+J108+K108</f>
        <v>3924.2000000000003</v>
      </c>
      <c r="F108" s="46">
        <v>274.10000000000002</v>
      </c>
      <c r="G108" s="44">
        <v>2367.4</v>
      </c>
      <c r="H108" s="44">
        <v>749</v>
      </c>
      <c r="I108" s="46">
        <v>492.3</v>
      </c>
      <c r="J108" s="46">
        <v>0</v>
      </c>
      <c r="K108" s="46">
        <v>41.4</v>
      </c>
    </row>
    <row r="109" spans="2:11" s="9" customFormat="1" ht="31.5">
      <c r="B109" s="175" t="s">
        <v>176</v>
      </c>
      <c r="C109" s="183" t="s">
        <v>181</v>
      </c>
      <c r="D109" s="88" t="s">
        <v>104</v>
      </c>
      <c r="E109" s="41"/>
      <c r="F109" s="43">
        <f>SUM(F110:F112)</f>
        <v>0</v>
      </c>
      <c r="G109" s="43">
        <f t="shared" ref="G109:K109" si="31">SUM(G110:G112)</f>
        <v>0</v>
      </c>
      <c r="H109" s="43">
        <f t="shared" si="31"/>
        <v>0</v>
      </c>
      <c r="I109" s="43">
        <f t="shared" si="31"/>
        <v>248.4</v>
      </c>
      <c r="J109" s="43">
        <f t="shared" si="31"/>
        <v>0</v>
      </c>
      <c r="K109" s="43">
        <f t="shared" si="31"/>
        <v>0</v>
      </c>
    </row>
    <row r="110" spans="2:11" s="9" customFormat="1" ht="31.5">
      <c r="B110" s="181"/>
      <c r="C110" s="184"/>
      <c r="D110" s="62" t="s">
        <v>105</v>
      </c>
      <c r="E110" s="44"/>
      <c r="F110" s="46">
        <v>0</v>
      </c>
      <c r="G110" s="44">
        <v>0</v>
      </c>
      <c r="H110" s="44">
        <v>0</v>
      </c>
      <c r="I110" s="46">
        <v>0</v>
      </c>
      <c r="J110" s="46">
        <v>0</v>
      </c>
      <c r="K110" s="46">
        <v>0</v>
      </c>
    </row>
    <row r="111" spans="2:11" s="9" customFormat="1" ht="31.5">
      <c r="B111" s="181"/>
      <c r="C111" s="184"/>
      <c r="D111" s="29" t="s">
        <v>106</v>
      </c>
      <c r="E111" s="44"/>
      <c r="F111" s="46">
        <v>0</v>
      </c>
      <c r="G111" s="44">
        <v>0</v>
      </c>
      <c r="H111" s="44">
        <v>0</v>
      </c>
      <c r="I111" s="46">
        <v>0</v>
      </c>
      <c r="J111" s="46">
        <v>0</v>
      </c>
      <c r="K111" s="46">
        <v>0</v>
      </c>
    </row>
    <row r="112" spans="2:11" s="9" customFormat="1" ht="31.5">
      <c r="B112" s="182"/>
      <c r="C112" s="185"/>
      <c r="D112" s="29" t="s">
        <v>107</v>
      </c>
      <c r="E112" s="44"/>
      <c r="F112" s="46">
        <v>0</v>
      </c>
      <c r="G112" s="44">
        <v>0</v>
      </c>
      <c r="H112" s="44">
        <v>0</v>
      </c>
      <c r="I112" s="46">
        <v>248.4</v>
      </c>
      <c r="J112" s="46">
        <v>0</v>
      </c>
      <c r="K112" s="46">
        <v>0</v>
      </c>
    </row>
    <row r="113" spans="2:11" s="9" customFormat="1" ht="31.5">
      <c r="B113" s="189" t="s">
        <v>85</v>
      </c>
      <c r="C113" s="191" t="s">
        <v>141</v>
      </c>
      <c r="D113" s="61" t="s">
        <v>104</v>
      </c>
      <c r="E113" s="23" t="e">
        <f t="shared" ref="E113" si="32">E114+E115+E116</f>
        <v>#REF!</v>
      </c>
      <c r="F113" s="100">
        <f>SUM(F114:F116)</f>
        <v>2012.5</v>
      </c>
      <c r="G113" s="100">
        <f t="shared" ref="G113:K113" si="33">SUM(G114:G116)</f>
        <v>2183.4</v>
      </c>
      <c r="H113" s="100">
        <f t="shared" si="33"/>
        <v>1845.3999999999999</v>
      </c>
      <c r="I113" s="100">
        <f t="shared" si="33"/>
        <v>1856.1</v>
      </c>
      <c r="J113" s="100">
        <f t="shared" si="33"/>
        <v>782.8</v>
      </c>
      <c r="K113" s="100">
        <f t="shared" si="33"/>
        <v>789.40000000000009</v>
      </c>
    </row>
    <row r="114" spans="2:11" s="9" customFormat="1" ht="31.5">
      <c r="B114" s="190"/>
      <c r="C114" s="191"/>
      <c r="D114" s="62" t="s">
        <v>105</v>
      </c>
      <c r="E114" s="26"/>
      <c r="F114" s="27">
        <f>F119+F123+F127</f>
        <v>0</v>
      </c>
      <c r="G114" s="27">
        <f t="shared" ref="G114:K114" si="34">G119+G123+G127</f>
        <v>0</v>
      </c>
      <c r="H114" s="27">
        <f t="shared" si="34"/>
        <v>0</v>
      </c>
      <c r="I114" s="27">
        <f t="shared" si="34"/>
        <v>0</v>
      </c>
      <c r="J114" s="27">
        <f t="shared" si="34"/>
        <v>0</v>
      </c>
      <c r="K114" s="27">
        <f t="shared" si="34"/>
        <v>0</v>
      </c>
    </row>
    <row r="115" spans="2:11" s="9" customFormat="1" ht="31.5">
      <c r="B115" s="190"/>
      <c r="C115" s="191"/>
      <c r="D115" s="29" t="s">
        <v>106</v>
      </c>
      <c r="E115" s="26">
        <f>E120+E124+E128</f>
        <v>41.3</v>
      </c>
      <c r="F115" s="27">
        <f>F120+F124+F128</f>
        <v>0</v>
      </c>
      <c r="G115" s="27">
        <f t="shared" ref="G115:K115" si="35">G120+G124+G128</f>
        <v>41.3</v>
      </c>
      <c r="H115" s="27">
        <f t="shared" si="35"/>
        <v>0</v>
      </c>
      <c r="I115" s="27">
        <f t="shared" si="35"/>
        <v>0</v>
      </c>
      <c r="J115" s="27">
        <f t="shared" si="35"/>
        <v>0</v>
      </c>
      <c r="K115" s="27">
        <f t="shared" si="35"/>
        <v>0</v>
      </c>
    </row>
    <row r="116" spans="2:11" s="9" customFormat="1" ht="31.5">
      <c r="B116" s="190"/>
      <c r="C116" s="191"/>
      <c r="D116" s="29" t="s">
        <v>107</v>
      </c>
      <c r="E116" s="26" t="e">
        <f>E121+E125+E129</f>
        <v>#REF!</v>
      </c>
      <c r="F116" s="27">
        <f>F121+F125+F129</f>
        <v>2012.5</v>
      </c>
      <c r="G116" s="27">
        <f t="shared" ref="G116:K116" si="36">G121+G125+G129</f>
        <v>2142.1</v>
      </c>
      <c r="H116" s="27">
        <f t="shared" si="36"/>
        <v>1845.3999999999999</v>
      </c>
      <c r="I116" s="27">
        <f t="shared" si="36"/>
        <v>1856.1</v>
      </c>
      <c r="J116" s="27">
        <f t="shared" si="36"/>
        <v>782.8</v>
      </c>
      <c r="K116" s="27">
        <f t="shared" si="36"/>
        <v>789.40000000000009</v>
      </c>
    </row>
    <row r="117" spans="2:11" s="9" customFormat="1" ht="15.75">
      <c r="B117" s="63" t="s">
        <v>108</v>
      </c>
      <c r="C117" s="65"/>
      <c r="D117" s="29"/>
      <c r="E117" s="26"/>
      <c r="F117" s="27"/>
      <c r="G117" s="26"/>
      <c r="H117" s="26"/>
      <c r="I117" s="28"/>
      <c r="J117" s="28"/>
      <c r="K117" s="27"/>
    </row>
    <row r="118" spans="2:11" s="9" customFormat="1" ht="31.5">
      <c r="B118" s="180" t="s">
        <v>25</v>
      </c>
      <c r="C118" s="198" t="s">
        <v>142</v>
      </c>
      <c r="D118" s="88" t="s">
        <v>104</v>
      </c>
      <c r="E118" s="95" t="e">
        <f t="shared" ref="E118:K118" si="37">E119+E120+E121</f>
        <v>#REF!</v>
      </c>
      <c r="F118" s="100">
        <f>F119+F120+F121</f>
        <v>621.1</v>
      </c>
      <c r="G118" s="95">
        <f t="shared" si="37"/>
        <v>666.9</v>
      </c>
      <c r="H118" s="95">
        <f t="shared" si="37"/>
        <v>676.3</v>
      </c>
      <c r="I118" s="101">
        <f t="shared" si="37"/>
        <v>672</v>
      </c>
      <c r="J118" s="101">
        <f t="shared" si="37"/>
        <v>419.8</v>
      </c>
      <c r="K118" s="100">
        <f t="shared" si="37"/>
        <v>425.3</v>
      </c>
    </row>
    <row r="119" spans="2:11" s="9" customFormat="1" ht="31.5">
      <c r="B119" s="180"/>
      <c r="C119" s="198"/>
      <c r="D119" s="62" t="s">
        <v>105</v>
      </c>
      <c r="E119" s="26"/>
      <c r="F119" s="27">
        <v>0</v>
      </c>
      <c r="G119" s="26">
        <v>0</v>
      </c>
      <c r="H119" s="26">
        <v>0</v>
      </c>
      <c r="I119" s="28">
        <v>0</v>
      </c>
      <c r="J119" s="28">
        <v>0</v>
      </c>
      <c r="K119" s="27">
        <v>0</v>
      </c>
    </row>
    <row r="120" spans="2:11" s="9" customFormat="1" ht="31.5">
      <c r="B120" s="180"/>
      <c r="C120" s="198"/>
      <c r="D120" s="29" t="s">
        <v>106</v>
      </c>
      <c r="E120" s="26">
        <f>F120+G120</f>
        <v>41.3</v>
      </c>
      <c r="F120" s="27">
        <v>0</v>
      </c>
      <c r="G120" s="26">
        <v>41.3</v>
      </c>
      <c r="H120" s="26">
        <v>0</v>
      </c>
      <c r="I120" s="28">
        <v>0</v>
      </c>
      <c r="J120" s="28">
        <v>0</v>
      </c>
      <c r="K120" s="27">
        <v>0</v>
      </c>
    </row>
    <row r="121" spans="2:11" s="9" customFormat="1" ht="31.5">
      <c r="B121" s="180"/>
      <c r="C121" s="198"/>
      <c r="D121" s="29" t="s">
        <v>107</v>
      </c>
      <c r="E121" s="26" t="e">
        <f>F121+G121+H121+I121+J121+K121+#REF!+#REF!</f>
        <v>#REF!</v>
      </c>
      <c r="F121" s="27">
        <v>621.1</v>
      </c>
      <c r="G121" s="26">
        <v>625.6</v>
      </c>
      <c r="H121" s="26">
        <v>676.3</v>
      </c>
      <c r="I121" s="28">
        <v>672</v>
      </c>
      <c r="J121" s="28">
        <v>419.8</v>
      </c>
      <c r="K121" s="27">
        <v>425.3</v>
      </c>
    </row>
    <row r="122" spans="2:11" s="9" customFormat="1" ht="31.5">
      <c r="B122" s="172" t="s">
        <v>26</v>
      </c>
      <c r="C122" s="198" t="s">
        <v>143</v>
      </c>
      <c r="D122" s="96" t="s">
        <v>104</v>
      </c>
      <c r="E122" s="97" t="e">
        <f>F122+G122+H122+I122+J122+K122+#REF!+#REF!</f>
        <v>#REF!</v>
      </c>
      <c r="F122" s="98">
        <f>SUM(F123:F125)</f>
        <v>1391.4</v>
      </c>
      <c r="G122" s="98">
        <f t="shared" ref="G122:K122" si="38">SUM(G123:G125)</f>
        <v>1476.5</v>
      </c>
      <c r="H122" s="98">
        <f t="shared" si="38"/>
        <v>1169.0999999999999</v>
      </c>
      <c r="I122" s="98">
        <f t="shared" si="38"/>
        <v>1184.0999999999999</v>
      </c>
      <c r="J122" s="98">
        <f t="shared" si="38"/>
        <v>363</v>
      </c>
      <c r="K122" s="98">
        <f t="shared" si="38"/>
        <v>364.1</v>
      </c>
    </row>
    <row r="123" spans="2:11" s="9" customFormat="1" ht="31.5">
      <c r="B123" s="196"/>
      <c r="C123" s="198"/>
      <c r="D123" s="62" t="s">
        <v>105</v>
      </c>
      <c r="E123" s="35"/>
      <c r="F123" s="27">
        <v>0</v>
      </c>
      <c r="G123" s="26">
        <v>0</v>
      </c>
      <c r="H123" s="26">
        <v>0</v>
      </c>
      <c r="I123" s="28">
        <v>0</v>
      </c>
      <c r="J123" s="28">
        <v>0</v>
      </c>
      <c r="K123" s="27">
        <v>0</v>
      </c>
    </row>
    <row r="124" spans="2:11" s="9" customFormat="1" ht="31.5">
      <c r="B124" s="196"/>
      <c r="C124" s="198"/>
      <c r="D124" s="29" t="s">
        <v>106</v>
      </c>
      <c r="E124" s="35">
        <f>G124+J124</f>
        <v>0</v>
      </c>
      <c r="F124" s="27">
        <v>0</v>
      </c>
      <c r="G124" s="26">
        <v>0</v>
      </c>
      <c r="H124" s="26">
        <v>0</v>
      </c>
      <c r="I124" s="28">
        <v>0</v>
      </c>
      <c r="J124" s="28">
        <v>0</v>
      </c>
      <c r="K124" s="27">
        <v>0</v>
      </c>
    </row>
    <row r="125" spans="2:11" s="9" customFormat="1" ht="31.5">
      <c r="B125" s="197"/>
      <c r="C125" s="198"/>
      <c r="D125" s="29" t="s">
        <v>107</v>
      </c>
      <c r="E125" s="35" t="e">
        <f>F125+G125+H125+I125+J125+K125+#REF!+#REF!</f>
        <v>#REF!</v>
      </c>
      <c r="F125" s="36">
        <v>1391.4</v>
      </c>
      <c r="G125" s="35">
        <v>1476.5</v>
      </c>
      <c r="H125" s="35">
        <v>1169.0999999999999</v>
      </c>
      <c r="I125" s="37">
        <v>1184.0999999999999</v>
      </c>
      <c r="J125" s="37">
        <v>363</v>
      </c>
      <c r="K125" s="36">
        <v>364.1</v>
      </c>
    </row>
    <row r="126" spans="2:11" s="9" customFormat="1" ht="31.5">
      <c r="B126" s="198" t="s">
        <v>27</v>
      </c>
      <c r="C126" s="198" t="s">
        <v>144</v>
      </c>
      <c r="D126" s="88" t="s">
        <v>104</v>
      </c>
      <c r="E126" s="32" t="e">
        <f t="shared" ref="E126" si="39">E127+E128+E129</f>
        <v>#REF!</v>
      </c>
      <c r="F126" s="33">
        <f>F127+F128+F129</f>
        <v>0</v>
      </c>
      <c r="G126" s="33">
        <f t="shared" ref="G126:K126" si="40">G127+G128+G129</f>
        <v>40</v>
      </c>
      <c r="H126" s="33">
        <f t="shared" si="40"/>
        <v>0</v>
      </c>
      <c r="I126" s="33">
        <f t="shared" si="40"/>
        <v>0</v>
      </c>
      <c r="J126" s="33">
        <f t="shared" si="40"/>
        <v>0</v>
      </c>
      <c r="K126" s="33">
        <f t="shared" si="40"/>
        <v>0</v>
      </c>
    </row>
    <row r="127" spans="2:11" s="9" customFormat="1" ht="31.5">
      <c r="B127" s="198"/>
      <c r="C127" s="198"/>
      <c r="D127" s="62" t="s">
        <v>105</v>
      </c>
      <c r="E127" s="26"/>
      <c r="F127" s="27">
        <v>0</v>
      </c>
      <c r="G127" s="26">
        <v>0</v>
      </c>
      <c r="H127" s="26">
        <v>0</v>
      </c>
      <c r="I127" s="28">
        <v>0</v>
      </c>
      <c r="J127" s="28">
        <v>0</v>
      </c>
      <c r="K127" s="27">
        <v>0</v>
      </c>
    </row>
    <row r="128" spans="2:11" s="9" customFormat="1" ht="31.5">
      <c r="B128" s="198"/>
      <c r="C128" s="198"/>
      <c r="D128" s="29" t="s">
        <v>106</v>
      </c>
      <c r="E128" s="26">
        <f>G128</f>
        <v>0</v>
      </c>
      <c r="F128" s="27">
        <v>0</v>
      </c>
      <c r="G128" s="26">
        <v>0</v>
      </c>
      <c r="H128" s="26">
        <v>0</v>
      </c>
      <c r="I128" s="28">
        <v>0</v>
      </c>
      <c r="J128" s="28">
        <v>0</v>
      </c>
      <c r="K128" s="27">
        <v>0</v>
      </c>
    </row>
    <row r="129" spans="2:11" s="9" customFormat="1" ht="31.5">
      <c r="B129" s="198"/>
      <c r="C129" s="198"/>
      <c r="D129" s="29" t="s">
        <v>107</v>
      </c>
      <c r="E129" s="30" t="e">
        <f>F129+G129+H129+I129+J129+K129+#REF!+#REF!</f>
        <v>#REF!</v>
      </c>
      <c r="F129" s="27">
        <v>0</v>
      </c>
      <c r="G129" s="26">
        <v>40</v>
      </c>
      <c r="H129" s="26">
        <v>0</v>
      </c>
      <c r="I129" s="28">
        <v>0</v>
      </c>
      <c r="J129" s="28">
        <v>0</v>
      </c>
      <c r="K129" s="27">
        <v>0</v>
      </c>
    </row>
    <row r="130" spans="2:11" s="9" customFormat="1" ht="31.5">
      <c r="B130" s="189" t="s">
        <v>86</v>
      </c>
      <c r="C130" s="191" t="s">
        <v>164</v>
      </c>
      <c r="D130" s="61" t="s">
        <v>104</v>
      </c>
      <c r="E130" s="23" t="e">
        <f t="shared" ref="E130" si="41">E131+E132+E133</f>
        <v>#REF!</v>
      </c>
      <c r="F130" s="24">
        <f>F131+F132+F133</f>
        <v>0</v>
      </c>
      <c r="G130" s="23">
        <f t="shared" ref="G130:K130" si="42">G131+G132+G133</f>
        <v>110.8</v>
      </c>
      <c r="H130" s="23">
        <f t="shared" si="42"/>
        <v>0</v>
      </c>
      <c r="I130" s="25">
        <f t="shared" si="42"/>
        <v>0</v>
      </c>
      <c r="J130" s="25">
        <f t="shared" si="42"/>
        <v>0</v>
      </c>
      <c r="K130" s="24">
        <f t="shared" si="42"/>
        <v>0</v>
      </c>
    </row>
    <row r="131" spans="2:11" s="9" customFormat="1" ht="31.5">
      <c r="B131" s="190"/>
      <c r="C131" s="191"/>
      <c r="D131" s="62" t="s">
        <v>105</v>
      </c>
      <c r="E131" s="26"/>
      <c r="F131" s="27">
        <f>F137</f>
        <v>0</v>
      </c>
      <c r="G131" s="27">
        <f t="shared" ref="G131:K131" si="43">G137</f>
        <v>0</v>
      </c>
      <c r="H131" s="27">
        <f t="shared" si="43"/>
        <v>0</v>
      </c>
      <c r="I131" s="27">
        <f t="shared" si="43"/>
        <v>0</v>
      </c>
      <c r="J131" s="27">
        <f t="shared" si="43"/>
        <v>0</v>
      </c>
      <c r="K131" s="27">
        <f t="shared" si="43"/>
        <v>0</v>
      </c>
    </row>
    <row r="132" spans="2:11" s="9" customFormat="1" ht="31.5">
      <c r="B132" s="190"/>
      <c r="C132" s="191"/>
      <c r="D132" s="29" t="s">
        <v>106</v>
      </c>
      <c r="E132" s="26" t="e">
        <f>E138+#REF!+#REF!</f>
        <v>#REF!</v>
      </c>
      <c r="F132" s="27">
        <f>F138</f>
        <v>0</v>
      </c>
      <c r="G132" s="27">
        <f t="shared" ref="G132:K132" si="44">G138</f>
        <v>0</v>
      </c>
      <c r="H132" s="27">
        <f t="shared" si="44"/>
        <v>0</v>
      </c>
      <c r="I132" s="27">
        <f t="shared" si="44"/>
        <v>0</v>
      </c>
      <c r="J132" s="27">
        <f t="shared" si="44"/>
        <v>0</v>
      </c>
      <c r="K132" s="27">
        <f t="shared" si="44"/>
        <v>0</v>
      </c>
    </row>
    <row r="133" spans="2:11" s="9" customFormat="1" ht="31.5">
      <c r="B133" s="190"/>
      <c r="C133" s="192"/>
      <c r="D133" s="91" t="s">
        <v>107</v>
      </c>
      <c r="E133" s="103" t="e">
        <f>E139+#REF!+#REF!</f>
        <v>#REF!</v>
      </c>
      <c r="F133" s="102">
        <f>F139</f>
        <v>0</v>
      </c>
      <c r="G133" s="102">
        <f t="shared" ref="G133:K133" si="45">G139</f>
        <v>110.8</v>
      </c>
      <c r="H133" s="102">
        <f t="shared" si="45"/>
        <v>0</v>
      </c>
      <c r="I133" s="102">
        <f t="shared" si="45"/>
        <v>0</v>
      </c>
      <c r="J133" s="102">
        <f t="shared" si="45"/>
        <v>0</v>
      </c>
      <c r="K133" s="102">
        <f t="shared" si="45"/>
        <v>0</v>
      </c>
    </row>
    <row r="134" spans="2:11" s="9" customFormat="1" ht="15.75">
      <c r="B134" s="71" t="s">
        <v>108</v>
      </c>
      <c r="C134" s="70"/>
      <c r="D134" s="29"/>
      <c r="E134" s="26"/>
      <c r="F134" s="28"/>
      <c r="G134" s="26"/>
      <c r="H134" s="26"/>
      <c r="I134" s="28"/>
      <c r="J134" s="28"/>
      <c r="K134" s="28"/>
    </row>
    <row r="135" spans="2:11" s="9" customFormat="1" ht="15.75">
      <c r="B135" s="172" t="s">
        <v>28</v>
      </c>
      <c r="C135" s="175" t="s">
        <v>29</v>
      </c>
      <c r="D135" s="178" t="s">
        <v>104</v>
      </c>
      <c r="E135" s="32"/>
      <c r="F135" s="169">
        <f t="shared" ref="F135:K135" si="46">F137+F138+F139</f>
        <v>0</v>
      </c>
      <c r="G135" s="167">
        <f t="shared" si="46"/>
        <v>110.8</v>
      </c>
      <c r="H135" s="167">
        <f t="shared" si="46"/>
        <v>0</v>
      </c>
      <c r="I135" s="169">
        <f t="shared" si="46"/>
        <v>0</v>
      </c>
      <c r="J135" s="169">
        <f t="shared" si="46"/>
        <v>0</v>
      </c>
      <c r="K135" s="170">
        <f t="shared" si="46"/>
        <v>0</v>
      </c>
    </row>
    <row r="136" spans="2:11" s="9" customFormat="1" ht="15.75" customHeight="1">
      <c r="B136" s="173"/>
      <c r="C136" s="176"/>
      <c r="D136" s="179"/>
      <c r="E136" s="95" t="e">
        <f t="shared" ref="E136" si="47">E137+E138+E139</f>
        <v>#REF!</v>
      </c>
      <c r="F136" s="168"/>
      <c r="G136" s="168"/>
      <c r="H136" s="168"/>
      <c r="I136" s="168"/>
      <c r="J136" s="168"/>
      <c r="K136" s="171"/>
    </row>
    <row r="137" spans="2:11" s="9" customFormat="1" ht="31.5">
      <c r="B137" s="173"/>
      <c r="C137" s="176"/>
      <c r="D137" s="62" t="s">
        <v>105</v>
      </c>
      <c r="E137" s="26"/>
      <c r="F137" s="27">
        <v>0</v>
      </c>
      <c r="G137" s="26">
        <v>0</v>
      </c>
      <c r="H137" s="26">
        <v>0</v>
      </c>
      <c r="I137" s="28">
        <v>0</v>
      </c>
      <c r="J137" s="28">
        <v>0</v>
      </c>
      <c r="K137" s="27">
        <v>0</v>
      </c>
    </row>
    <row r="138" spans="2:11" s="9" customFormat="1" ht="31.5">
      <c r="B138" s="173"/>
      <c r="C138" s="176"/>
      <c r="D138" s="29" t="s">
        <v>106</v>
      </c>
      <c r="E138" s="26">
        <f>F138+G138</f>
        <v>0</v>
      </c>
      <c r="F138" s="27">
        <v>0</v>
      </c>
      <c r="G138" s="26">
        <v>0</v>
      </c>
      <c r="H138" s="26">
        <v>0</v>
      </c>
      <c r="I138" s="28">
        <v>0</v>
      </c>
      <c r="J138" s="28">
        <v>0</v>
      </c>
      <c r="K138" s="27">
        <v>0</v>
      </c>
    </row>
    <row r="139" spans="2:11" s="9" customFormat="1" ht="31.5">
      <c r="B139" s="174"/>
      <c r="C139" s="177"/>
      <c r="D139" s="29" t="s">
        <v>107</v>
      </c>
      <c r="E139" s="26" t="e">
        <f>F139+G139+H139+I139+J139+K139+#REF!+#REF!</f>
        <v>#REF!</v>
      </c>
      <c r="F139" s="27">
        <v>0</v>
      </c>
      <c r="G139" s="26">
        <v>110.8</v>
      </c>
      <c r="H139" s="26">
        <v>0</v>
      </c>
      <c r="I139" s="28">
        <v>0</v>
      </c>
      <c r="J139" s="28">
        <v>0</v>
      </c>
      <c r="K139" s="27">
        <v>0</v>
      </c>
    </row>
  </sheetData>
  <mergeCells count="79">
    <mergeCell ref="B118:B121"/>
    <mergeCell ref="C118:C121"/>
    <mergeCell ref="B122:B125"/>
    <mergeCell ref="C122:C125"/>
    <mergeCell ref="B126:B129"/>
    <mergeCell ref="C126:C129"/>
    <mergeCell ref="B113:B116"/>
    <mergeCell ref="C113:C116"/>
    <mergeCell ref="B105:B108"/>
    <mergeCell ref="C105:C108"/>
    <mergeCell ref="C93:C96"/>
    <mergeCell ref="C48:C51"/>
    <mergeCell ref="C44:C47"/>
    <mergeCell ref="C72:C75"/>
    <mergeCell ref="B85:B88"/>
    <mergeCell ref="C85:C88"/>
    <mergeCell ref="B52:B55"/>
    <mergeCell ref="C52:C55"/>
    <mergeCell ref="B76:B79"/>
    <mergeCell ref="C76:C79"/>
    <mergeCell ref="B72:B75"/>
    <mergeCell ref="C32:C35"/>
    <mergeCell ref="B10:B13"/>
    <mergeCell ref="C10:C13"/>
    <mergeCell ref="C14:C15"/>
    <mergeCell ref="B16:B19"/>
    <mergeCell ref="C16:C19"/>
    <mergeCell ref="B24:B27"/>
    <mergeCell ref="C24:C27"/>
    <mergeCell ref="C28:C31"/>
    <mergeCell ref="B32:B35"/>
    <mergeCell ref="G1:K1"/>
    <mergeCell ref="H3:K3"/>
    <mergeCell ref="B6:B8"/>
    <mergeCell ref="C6:C8"/>
    <mergeCell ref="D6:D8"/>
    <mergeCell ref="E6:K6"/>
    <mergeCell ref="E7:E8"/>
    <mergeCell ref="B5:K5"/>
    <mergeCell ref="F7:K7"/>
    <mergeCell ref="B130:B133"/>
    <mergeCell ref="C130:C133"/>
    <mergeCell ref="C21:C23"/>
    <mergeCell ref="B21:B23"/>
    <mergeCell ref="B28:B31"/>
    <mergeCell ref="B97:B100"/>
    <mergeCell ref="C97:C100"/>
    <mergeCell ref="B60:B63"/>
    <mergeCell ref="C60:C63"/>
    <mergeCell ref="B81:B84"/>
    <mergeCell ref="B48:B51"/>
    <mergeCell ref="B40:B43"/>
    <mergeCell ref="C40:C43"/>
    <mergeCell ref="B44:B47"/>
    <mergeCell ref="B36:B39"/>
    <mergeCell ref="C36:C39"/>
    <mergeCell ref="B56:B59"/>
    <mergeCell ref="C56:C59"/>
    <mergeCell ref="B101:B104"/>
    <mergeCell ref="C101:C104"/>
    <mergeCell ref="B109:B112"/>
    <mergeCell ref="C109:C112"/>
    <mergeCell ref="B89:B92"/>
    <mergeCell ref="C89:C92"/>
    <mergeCell ref="C81:C84"/>
    <mergeCell ref="C64:C67"/>
    <mergeCell ref="B68:B71"/>
    <mergeCell ref="C68:C71"/>
    <mergeCell ref="B64:B67"/>
    <mergeCell ref="B93:B96"/>
    <mergeCell ref="H135:H136"/>
    <mergeCell ref="I135:I136"/>
    <mergeCell ref="J135:J136"/>
    <mergeCell ref="K135:K136"/>
    <mergeCell ref="B135:B139"/>
    <mergeCell ref="C135:C139"/>
    <mergeCell ref="D135:D136"/>
    <mergeCell ref="F135:F136"/>
    <mergeCell ref="G135:G136"/>
  </mergeCells>
  <phoneticPr fontId="0" type="noConversion"/>
  <pageMargins left="0.19685039370078741" right="0.19685039370078741" top="0.15748031496062992" bottom="0.15748031496062992" header="0.31496062992125984" footer="0.31496062992125984"/>
  <pageSetup paperSize="9" scale="16" fitToHeight="5" orientation="landscape"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прил.1</vt:lpstr>
      <vt:lpstr>прил.2</vt:lpstr>
      <vt:lpstr>прил.3</vt:lpstr>
      <vt:lpstr>прил.4</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2021-01-15T13:48:53Z</cp:lastPrinted>
  <dcterms:created xsi:type="dcterms:W3CDTF">2006-09-16T00:00:00Z</dcterms:created>
  <dcterms:modified xsi:type="dcterms:W3CDTF">2022-01-13T09:28:52Z</dcterms:modified>
</cp:coreProperties>
</file>