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40" yWindow="1008" windowWidth="14808" windowHeight="7116" activeTab="2"/>
  </bookViews>
  <sheets>
    <sheet name="Приложение 1" sheetId="20" r:id="rId1"/>
    <sheet name="Приложение 3" sheetId="5" r:id="rId2"/>
    <sheet name="Приложение 5" sheetId="6" r:id="rId3"/>
    <sheet name="Лист1" sheetId="21" r:id="rId4"/>
  </sheets>
  <calcPr calcId="125725"/>
</workbook>
</file>

<file path=xl/calcChain.xml><?xml version="1.0" encoding="utf-8"?>
<calcChain xmlns="http://schemas.openxmlformats.org/spreadsheetml/2006/main">
  <c r="D23" i="5"/>
  <c r="E23"/>
  <c r="I46" i="20"/>
  <c r="I45" s="1"/>
  <c r="F15" i="6" l="1"/>
  <c r="F14" s="1"/>
  <c r="F13" s="1"/>
  <c r="E15"/>
  <c r="E14" s="1"/>
  <c r="E13" s="1"/>
  <c r="D15"/>
  <c r="D14" s="1"/>
  <c r="D13" s="1"/>
  <c r="F11"/>
  <c r="F10" s="1"/>
  <c r="F9" s="1"/>
  <c r="E11"/>
  <c r="E10" s="1"/>
  <c r="E9" s="1"/>
  <c r="D10"/>
  <c r="D9" s="1"/>
  <c r="D11"/>
  <c r="F7"/>
  <c r="E7"/>
  <c r="D7"/>
  <c r="D13" i="5"/>
  <c r="D7"/>
  <c r="J60" i="20"/>
  <c r="I23"/>
  <c r="I21"/>
  <c r="I18" s="1"/>
  <c r="I19"/>
  <c r="E27" i="5" l="1"/>
  <c r="D38"/>
  <c r="D18"/>
  <c r="D27"/>
  <c r="D9"/>
  <c r="I65" i="20" l="1"/>
  <c r="I63"/>
  <c r="J61"/>
  <c r="I61"/>
  <c r="I60" s="1"/>
  <c r="I36" l="1"/>
  <c r="I38"/>
  <c r="J26"/>
  <c r="I11" l="1"/>
  <c r="J49"/>
  <c r="J48" s="1"/>
  <c r="I43"/>
  <c r="I33"/>
  <c r="I32" s="1"/>
  <c r="I8"/>
  <c r="I7" s="1"/>
  <c r="I52"/>
  <c r="I51" s="1"/>
  <c r="I49" l="1"/>
  <c r="I48" s="1"/>
  <c r="E25" i="5"/>
  <c r="D25"/>
  <c r="E34"/>
  <c r="E36"/>
  <c r="D36"/>
  <c r="I58" i="20"/>
  <c r="I57" s="1"/>
  <c r="I55"/>
  <c r="I54" s="1"/>
  <c r="J41"/>
  <c r="J40" s="1"/>
  <c r="I41"/>
  <c r="I40"/>
  <c r="I30"/>
  <c r="I29" s="1"/>
  <c r="I26"/>
  <c r="J25"/>
  <c r="I25"/>
  <c r="I16"/>
  <c r="I15" s="1"/>
  <c r="I10"/>
  <c r="I67" l="1"/>
  <c r="J67"/>
  <c r="I35"/>
  <c r="D20" i="5" l="1"/>
  <c r="E32" l="1"/>
  <c r="D32"/>
  <c r="D11"/>
  <c r="D34" l="1"/>
  <c r="E38" l="1"/>
  <c r="E16"/>
  <c r="D16"/>
  <c r="D41" s="1"/>
  <c r="E41" l="1"/>
</calcChain>
</file>

<file path=xl/sharedStrings.xml><?xml version="1.0" encoding="utf-8"?>
<sst xmlns="http://schemas.openxmlformats.org/spreadsheetml/2006/main" count="463" uniqueCount="131">
  <si>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</si>
  <si>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</si>
  <si>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</si>
  <si>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</si>
  <si>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</si>
  <si>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</si>
  <si>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</si>
  <si>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</si>
  <si>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</si>
  <si>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</si>
  <si>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</si>
  <si>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</si>
  <si>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</si>
  <si>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</si>
  <si>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</si>
  <si>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</si>
  <si>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</si>
  <si>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</si>
  <si>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</si>
  <si>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</si>
  <si>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</si>
  <si>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</si>
  <si>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</si>
  <si>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Рз</t>
  </si>
  <si>
    <t>ПР</t>
  </si>
  <si>
    <t>ЦСР</t>
  </si>
  <si>
    <t>ВР</t>
  </si>
  <si>
    <t>Непрограммные направления расходов местного бюджета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</si>
  <si>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</si>
  <si>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</si>
  <si>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</si>
  <si>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</si>
  <si>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</si>
  <si>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</si>
  <si>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</si>
  <si>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</si>
  <si>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</si>
  <si>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99</t>
  </si>
  <si>
    <t>03</t>
  </si>
  <si>
    <t>09</t>
  </si>
  <si>
    <t>06</t>
  </si>
  <si>
    <t>05</t>
  </si>
  <si>
    <t>Благоустройство</t>
  </si>
  <si>
    <t>Пенсионное обеспечение</t>
  </si>
  <si>
    <t>10</t>
  </si>
  <si>
    <t>Публичные нормативные социальные выплаты гражданам</t>
  </si>
  <si>
    <t>14</t>
  </si>
  <si>
    <t>Иные межбюджетные трансферты</t>
  </si>
  <si>
    <t>В т. ч. за счет обл. и федер. бюджета</t>
  </si>
  <si>
    <t>01 0 00 00000</t>
  </si>
  <si>
    <t>02 0 00 00000</t>
  </si>
  <si>
    <t>05 0 00 00000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</si>
  <si>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</si>
  <si>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</si>
  <si>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</si>
  <si>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</si>
  <si>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</si>
  <si>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</si>
  <si>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Изменение остатков средств на счетах по учету средств бюджетов</t>
  </si>
  <si>
    <t>15</t>
  </si>
  <si>
    <t>15 0 00 00000</t>
  </si>
  <si>
    <t>Код администратора</t>
  </si>
  <si>
    <t>Сумма, руб.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</si>
  <si>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</si>
  <si>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</si>
  <si>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</si>
  <si>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</si>
  <si>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04 0 00 00000</t>
  </si>
  <si>
    <t>14 0 00 00000</t>
  </si>
  <si>
    <t>2022 год</t>
  </si>
  <si>
    <t>Код главного
 распоря-дителя бюджет-ных средств</t>
  </si>
  <si>
    <t>Наименование главного распорядителя средств районного
 бюджета, раздела, подраздела, целевой статьи, вида расходов</t>
  </si>
  <si>
    <t>программа</t>
  </si>
  <si>
    <t>подпрограмма</t>
  </si>
  <si>
    <t>направление расходов</t>
  </si>
  <si>
    <t>в т.ч. за счет 
субсидий и субвенций областного и федерального бюджетов</t>
  </si>
  <si>
    <t>Администрация сельского поселения  Дмириевка муниципального района Нефтегорский Самарской области</t>
  </si>
  <si>
    <t>0</t>
  </si>
  <si>
    <t>0000</t>
  </si>
  <si>
    <t>120</t>
  </si>
  <si>
    <t>240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</si>
  <si>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</si>
  <si>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540</t>
  </si>
  <si>
    <t>850</t>
  </si>
  <si>
    <t>870</t>
  </si>
  <si>
    <t>16</t>
  </si>
  <si>
    <t>Публичные нормативно-социальные выплаты  гражданам</t>
  </si>
  <si>
    <t>310</t>
  </si>
  <si>
    <t>11 0 00 00000</t>
  </si>
  <si>
    <t>16 0 00 00000</t>
  </si>
  <si>
    <t>2023 год</t>
  </si>
  <si>
    <t>2022</t>
  </si>
  <si>
    <t>Физическая культура</t>
  </si>
  <si>
    <t>Охрана объектов растительного и животного мира и среды их обитания</t>
  </si>
  <si>
    <t>Дорожное хозяйство(дорожные фонды)</t>
  </si>
  <si>
    <t xml:space="preserve">Муниципальная программа «Обеспечение деятельности органов местного самоуправления сельского поселения Дмитриевка муниципального района Нефтегорский Самарской области на 2021-2025 годы» </t>
  </si>
  <si>
    <t>Обеспечение пожарной безопасности</t>
  </si>
  <si>
    <t>08</t>
  </si>
  <si>
    <t>Межбюджетные трансферты</t>
  </si>
  <si>
    <t xml:space="preserve">Муниципальная программа «Пожарная безопасность и защита населения и территорий  населённых пунктов сельского поселения Дмитриевка муниципального района Нефтегорский Самарской области от чрезвычайных ситуаций на 2020-2023 годы» </t>
  </si>
  <si>
    <t>12 0 00 00000</t>
  </si>
  <si>
    <t>08 0 00 00000</t>
  </si>
  <si>
    <t>Ведомственная структура расходов бюджета сельского поселения Дмитриевка муниципального района Нефтегорский Самарской области на 2022 год</t>
  </si>
  <si>
    <t>Распределение бюджетных ассигнований по целевым статьям (муниципальным программам сельского поселения Дмитриевка и непрограммным направлениям деятельности), группам и подгруппам видов расходов классификации расходов бюджета сельского поселения Дмитриевка муниципального района Нефтегорский Самарской области на 2022 год</t>
  </si>
  <si>
    <t>Сумма, рублей</t>
  </si>
  <si>
    <t>Источники внутреннего финансирования дефицита бюджета сельского поселения Дмитриевка муниципального района Нефтегорский Самарской области на  2022-2024 годы.</t>
  </si>
  <si>
    <t>2024год</t>
  </si>
  <si>
    <t xml:space="preserve">муниципальная  программа «Благоустройство территории сельского поселения Дмитриевка муниципального района Нефтегорский Самарской области на 2022-2026 годы» </t>
  </si>
  <si>
    <t xml:space="preserve">Муниципальная программа сельского
поселения Дмитриевка  "Модернизация и развитие    автомобильных дорог  общего  пользования местного значения  сельского   поселения Дмитриевка муниципального района Нефтегорский Самарской области  на 2022-2026годы" 
</t>
  </si>
  <si>
    <t>Муниципальная  программа «Использование и охрана земель на территории сельского поселения Дмитриевка муниципального района Нефтегорский Самарской области на 2019-2025годы»</t>
  </si>
  <si>
    <t>Муниципальная программа "Проведение праздничных мероприятий в сельском поселении Дмитриевка муниципального района  Нефтегорский на 2022-2026  годы"</t>
  </si>
  <si>
    <t xml:space="preserve">Муниципальная программа «Развитие физической культуры и спорта в сельском поселении Дмитриевка на 2022-2026годы» </t>
  </si>
  <si>
    <t xml:space="preserve">Муниципальная программа «Пожарная безопасность и защита населения и территорий  населённых пунктов сельского поселения Дмитриевка муниципального района Нефтегорский Самарской области от чрезвычайных ситуаций на 2020-2024 годы» </t>
  </si>
  <si>
    <t xml:space="preserve">Муниципальная программа «Обеспечение безопасности дорожного движения на территории сельского поселения Дмитриевка в 2015-2024 годах» </t>
  </si>
  <si>
    <t>Муниципальная программа "Охрана окружающей среды, экологического образования, просвещения и формирования экологической культуры в сельском поселении Дмитриевка муниципального района Нефтегоский Самарской области на  2018-2024г.г."</t>
  </si>
  <si>
    <t>Муниципальная программа "Профилактика терроризма и экстремизма в  сельском поселении   Дмитриевка муниципального района Нефтегорский Самарской области на 2018-2024 годы"</t>
  </si>
  <si>
    <t>Муниципальная программа «Повышение эффективности управления имуществом и распоряжения земельными участками сельского поселения Дмитриевка муниципального района Нефтегорский  Самарской области на 2019-2024 годы»</t>
  </si>
  <si>
    <t>Муниципальная  программа «Использование и охрана земель на территории сельского поселения Дмитриевка муниципального района Нефтегорский на 2019-2025годы»</t>
  </si>
  <si>
    <t>Муниципальная программа "Развитие малого и среднего предпринимательства в сельском поселении Дмитриевка на 2017-2024г.г.</t>
  </si>
  <si>
    <t xml:space="preserve">Приложение №3
к решению Собрания представителей
сельского поселения Дмитриевка муниципального района Нефтегорский Самарской области
</t>
  </si>
  <si>
    <t xml:space="preserve">Муниципальная  программа «Благоустройство территории сельского поселения Дмитриевка муниципального района Нефтегорский Самарской области на 2022-2026 годы» </t>
  </si>
  <si>
    <t xml:space="preserve">Муниципальная Программа   «Проведение праздничных мероприятий в  сельском поселении Дмитриевка  муниципального  района  Нефтегорский  Самарской области  на  2022-2026 годы» </t>
  </si>
  <si>
    <t xml:space="preserve">Муниципальная программа "Профилактика терроризма и экстремизма в  сельском поселении   Дмитриевка муниципального района Нефтегорский Самарской области на 2018-2024 годы"
</t>
  </si>
  <si>
    <t>Муниципальная программа "Развитие малого и среднего предпринимательства в  сельском поселении Дмитриевка муниципального района Нефтегорский Самарской области" на 2017-2024 годы</t>
  </si>
  <si>
    <t xml:space="preserve">Приложение №5
к решению Собрания представителей
сельского поселения Дмитриевка муниципального района Нефтегорский Самарской области                                                                                                                                                                                 
</t>
  </si>
  <si>
    <t>Коммунальное хозяйство</t>
  </si>
  <si>
    <t>Муниципальная программа "Развитие коммунальной инфракструктуры в  сельском поселения   Дмитриевка муниципального района Нефтегорский на 2020-2023 годы"</t>
  </si>
  <si>
    <t>Муниципальная программа "Развитие коммунальной инфраструктуры в  сельском поселении Дмитриевка муниципального района Нефтегорский Самарской области" на 2020-2023 годы</t>
  </si>
  <si>
    <t>10 0 00 00000</t>
  </si>
  <si>
    <t xml:space="preserve">Приложение № 1
к  решению
 Собрания представителей
сельского поселения   Дмитриевка
от  17.05.2022 г. №108                 </t>
  </si>
  <si>
    <t>№108  от 17.05.2022г</t>
  </si>
</sst>
</file>

<file path=xl/styles.xml><?xml version="1.0" encoding="utf-8"?>
<styleSheet xmlns="http://schemas.openxmlformats.org/spreadsheetml/2006/main">
  <fonts count="30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10"/>
      <color theme="1"/>
      <name val="Times New Roman"/>
      <family val="1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scheme val="minor"/>
    </font>
    <font>
      <sz val="8"/>
      <color theme="1"/>
      <name val="Times New Roman"/>
      <family val="1"/>
      <charset val="204"/>
      <scheme val="minor"/>
    </font>
    <font>
      <b/>
      <sz val="8"/>
      <color theme="1"/>
      <name val="Times New Roman"/>
      <family val="1"/>
      <charset val="204"/>
      <scheme val="minor"/>
    </font>
    <font>
      <b/>
      <sz val="8"/>
      <color rgb="FF000000"/>
      <name val="Times New Roman"/>
      <family val="1"/>
      <charset val="204"/>
      <scheme val="minor"/>
    </font>
    <font>
      <b/>
      <sz val="8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8"/>
      <color theme="1"/>
      <name val="Times New Roman"/>
      <family val="2"/>
      <scheme val="minor"/>
    </font>
    <font>
      <b/>
      <sz val="9"/>
      <color theme="1"/>
      <name val="Times New Roman"/>
      <family val="1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2" borderId="0" xfId="0" applyFont="1" applyFill="1"/>
    <xf numFmtId="3" fontId="0" fillId="0" borderId="0" xfId="0" applyNumberFormat="1"/>
    <xf numFmtId="0" fontId="0" fillId="0" borderId="0" xfId="0" applyAlignment="1">
      <alignment vertical="center"/>
    </xf>
    <xf numFmtId="0" fontId="9" fillId="2" borderId="0" xfId="0" applyFont="1" applyFill="1"/>
    <xf numFmtId="0" fontId="0" fillId="2" borderId="0" xfId="0" applyFill="1"/>
    <xf numFmtId="0" fontId="1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8" fillId="0" borderId="0" xfId="0" applyNumberFormat="1" applyFont="1"/>
    <xf numFmtId="4" fontId="0" fillId="0" borderId="0" xfId="0" applyNumberFormat="1"/>
    <xf numFmtId="49" fontId="18" fillId="2" borderId="2" xfId="0" applyNumberFormat="1" applyFont="1" applyFill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/>
    <xf numFmtId="0" fontId="24" fillId="0" borderId="2" xfId="0" applyFont="1" applyBorder="1" applyAlignment="1">
      <alignment textRotation="90" readingOrder="1"/>
    </xf>
    <xf numFmtId="0" fontId="24" fillId="0" borderId="3" xfId="0" applyFont="1" applyBorder="1" applyAlignment="1">
      <alignment horizontal="center" textRotation="90" readingOrder="1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" fontId="11" fillId="0" borderId="0" xfId="0" applyNumberFormat="1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28" fillId="0" borderId="0" xfId="0" applyFont="1"/>
    <xf numFmtId="0" fontId="28" fillId="2" borderId="0" xfId="0" applyFont="1" applyFill="1"/>
    <xf numFmtId="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showWhiteSpace="0" view="pageLayout" topLeftCell="A31" zoomScale="90" zoomScaleNormal="100" zoomScalePageLayoutView="90" workbookViewId="0">
      <selection activeCell="I4" sqref="I4:J4"/>
    </sheetView>
  </sheetViews>
  <sheetFormatPr defaultRowHeight="13.8"/>
  <cols>
    <col min="1" max="1" width="8.88671875" customWidth="1"/>
    <col min="2" max="2" width="69.6640625" customWidth="1"/>
    <col min="3" max="5" width="7.5546875" customWidth="1"/>
    <col min="6" max="6" width="6.6640625" customWidth="1"/>
    <col min="7" max="7" width="7.33203125" customWidth="1"/>
    <col min="8" max="8" width="5.6640625" customWidth="1"/>
    <col min="9" max="9" width="15" customWidth="1"/>
    <col min="10" max="10" width="19.6640625" customWidth="1"/>
    <col min="11" max="11" width="13.6640625" customWidth="1"/>
  </cols>
  <sheetData>
    <row r="1" spans="1:10" ht="90" customHeight="1">
      <c r="B1" s="48"/>
      <c r="C1" s="80" t="s">
        <v>129</v>
      </c>
      <c r="D1" s="80"/>
      <c r="E1" s="80"/>
      <c r="F1" s="80"/>
      <c r="G1" s="80"/>
      <c r="H1" s="80"/>
      <c r="I1" s="80"/>
      <c r="J1" s="80"/>
    </row>
    <row r="2" spans="1:10">
      <c r="I2" s="49"/>
      <c r="J2" s="49"/>
    </row>
    <row r="3" spans="1:10" ht="25.2" customHeight="1">
      <c r="A3" s="81" t="s">
        <v>102</v>
      </c>
      <c r="B3" s="81"/>
      <c r="C3" s="81"/>
      <c r="D3" s="81"/>
      <c r="E3" s="81"/>
      <c r="F3" s="81"/>
      <c r="G3" s="81"/>
      <c r="H3" s="81"/>
      <c r="I3" s="82"/>
      <c r="J3" s="82"/>
    </row>
    <row r="4" spans="1:10" ht="19.2" customHeight="1">
      <c r="A4" s="83" t="s">
        <v>70</v>
      </c>
      <c r="B4" s="83" t="s">
        <v>71</v>
      </c>
      <c r="C4" s="84" t="s">
        <v>23</v>
      </c>
      <c r="D4" s="84" t="s">
        <v>24</v>
      </c>
      <c r="E4" s="84" t="s">
        <v>25</v>
      </c>
      <c r="F4" s="84"/>
      <c r="G4" s="84"/>
      <c r="H4" s="84" t="s">
        <v>26</v>
      </c>
      <c r="I4" s="85" t="s">
        <v>104</v>
      </c>
      <c r="J4" s="86"/>
    </row>
    <row r="5" spans="1:10" ht="121.2">
      <c r="A5" s="83"/>
      <c r="B5" s="83"/>
      <c r="C5" s="84"/>
      <c r="D5" s="84"/>
      <c r="E5" s="50" t="s">
        <v>72</v>
      </c>
      <c r="F5" s="50" t="s">
        <v>73</v>
      </c>
      <c r="G5" s="51" t="s">
        <v>74</v>
      </c>
      <c r="H5" s="84"/>
      <c r="I5" s="52" t="s">
        <v>69</v>
      </c>
      <c r="J5" s="53" t="s">
        <v>75</v>
      </c>
    </row>
    <row r="6" spans="1:10" s="47" customFormat="1" ht="31.2">
      <c r="A6" s="46">
        <v>380</v>
      </c>
      <c r="B6" s="46" t="s">
        <v>76</v>
      </c>
      <c r="C6" s="66"/>
      <c r="D6" s="66"/>
      <c r="E6" s="66"/>
      <c r="F6" s="66"/>
      <c r="G6" s="66"/>
      <c r="H6" s="67"/>
      <c r="I6" s="68"/>
      <c r="J6" s="68"/>
    </row>
    <row r="7" spans="1:10" s="65" customFormat="1" ht="31.2">
      <c r="A7" s="46">
        <v>380</v>
      </c>
      <c r="B7" s="46" t="s">
        <v>20</v>
      </c>
      <c r="C7" s="60" t="s">
        <v>22</v>
      </c>
      <c r="D7" s="60" t="s">
        <v>21</v>
      </c>
      <c r="E7" s="60"/>
      <c r="F7" s="60"/>
      <c r="G7" s="60"/>
      <c r="H7" s="60"/>
      <c r="I7" s="61">
        <f>I8</f>
        <v>575255.49</v>
      </c>
      <c r="J7" s="61"/>
    </row>
    <row r="8" spans="1:10" s="47" customFormat="1" ht="60.6" customHeight="1">
      <c r="A8" s="57">
        <v>380</v>
      </c>
      <c r="B8" s="55" t="s">
        <v>95</v>
      </c>
      <c r="C8" s="58" t="s">
        <v>22</v>
      </c>
      <c r="D8" s="58" t="s">
        <v>21</v>
      </c>
      <c r="E8" s="58" t="s">
        <v>65</v>
      </c>
      <c r="F8" s="58" t="s">
        <v>77</v>
      </c>
      <c r="G8" s="58" t="s">
        <v>78</v>
      </c>
      <c r="H8" s="58"/>
      <c r="I8" s="59">
        <f>I9</f>
        <v>575255.49</v>
      </c>
      <c r="J8" s="59"/>
    </row>
    <row r="9" spans="1:10" s="47" customFormat="1" ht="38.4" customHeight="1">
      <c r="A9" s="57">
        <v>380</v>
      </c>
      <c r="B9" s="55" t="s">
        <v>30</v>
      </c>
      <c r="C9" s="58" t="s">
        <v>22</v>
      </c>
      <c r="D9" s="58" t="s">
        <v>21</v>
      </c>
      <c r="E9" s="58" t="s">
        <v>65</v>
      </c>
      <c r="F9" s="58" t="s">
        <v>77</v>
      </c>
      <c r="G9" s="58" t="s">
        <v>78</v>
      </c>
      <c r="H9" s="58" t="s">
        <v>79</v>
      </c>
      <c r="I9" s="59">
        <v>575255.49</v>
      </c>
      <c r="J9" s="59"/>
    </row>
    <row r="10" spans="1:10" s="65" customFormat="1" ht="31.2" customHeight="1">
      <c r="A10" s="46">
        <v>380</v>
      </c>
      <c r="B10" s="54" t="s">
        <v>81</v>
      </c>
      <c r="C10" s="60" t="s">
        <v>22</v>
      </c>
      <c r="D10" s="60" t="s">
        <v>28</v>
      </c>
      <c r="E10" s="60"/>
      <c r="F10" s="60"/>
      <c r="G10" s="60"/>
      <c r="H10" s="60"/>
      <c r="I10" s="61">
        <f>I11</f>
        <v>1683081.1400000001</v>
      </c>
      <c r="J10" s="61"/>
    </row>
    <row r="11" spans="1:10" s="47" customFormat="1" ht="62.4">
      <c r="A11" s="57">
        <v>380</v>
      </c>
      <c r="B11" s="55" t="s">
        <v>95</v>
      </c>
      <c r="C11" s="58" t="s">
        <v>22</v>
      </c>
      <c r="D11" s="58" t="s">
        <v>28</v>
      </c>
      <c r="E11" s="58" t="s">
        <v>65</v>
      </c>
      <c r="F11" s="58" t="s">
        <v>77</v>
      </c>
      <c r="G11" s="58" t="s">
        <v>78</v>
      </c>
      <c r="H11" s="58"/>
      <c r="I11" s="59">
        <f>I12+I13+I14</f>
        <v>1683081.1400000001</v>
      </c>
      <c r="J11" s="59"/>
    </row>
    <row r="12" spans="1:10" s="47" customFormat="1" ht="31.2">
      <c r="A12" s="57">
        <v>380</v>
      </c>
      <c r="B12" s="55" t="s">
        <v>30</v>
      </c>
      <c r="C12" s="58" t="s">
        <v>22</v>
      </c>
      <c r="D12" s="58" t="s">
        <v>28</v>
      </c>
      <c r="E12" s="58" t="s">
        <v>65</v>
      </c>
      <c r="F12" s="58" t="s">
        <v>77</v>
      </c>
      <c r="G12" s="58" t="s">
        <v>78</v>
      </c>
      <c r="H12" s="58" t="s">
        <v>79</v>
      </c>
      <c r="I12" s="59">
        <v>1396233</v>
      </c>
      <c r="J12" s="59"/>
    </row>
    <row r="13" spans="1:10" s="47" customFormat="1" ht="31.2">
      <c r="A13" s="57">
        <v>380</v>
      </c>
      <c r="B13" s="55" t="s">
        <v>29</v>
      </c>
      <c r="C13" s="58" t="s">
        <v>22</v>
      </c>
      <c r="D13" s="58" t="s">
        <v>28</v>
      </c>
      <c r="E13" s="58" t="s">
        <v>65</v>
      </c>
      <c r="F13" s="58" t="s">
        <v>77</v>
      </c>
      <c r="G13" s="58" t="s">
        <v>78</v>
      </c>
      <c r="H13" s="58" t="s">
        <v>80</v>
      </c>
      <c r="I13" s="59">
        <v>211748.14</v>
      </c>
      <c r="J13" s="59"/>
    </row>
    <row r="14" spans="1:10" s="47" customFormat="1" ht="15.6">
      <c r="A14" s="57">
        <v>380</v>
      </c>
      <c r="B14" s="55" t="s">
        <v>31</v>
      </c>
      <c r="C14" s="58" t="s">
        <v>22</v>
      </c>
      <c r="D14" s="58" t="s">
        <v>28</v>
      </c>
      <c r="E14" s="58" t="s">
        <v>65</v>
      </c>
      <c r="F14" s="58" t="s">
        <v>77</v>
      </c>
      <c r="G14" s="58" t="s">
        <v>78</v>
      </c>
      <c r="H14" s="58" t="s">
        <v>83</v>
      </c>
      <c r="I14" s="59">
        <v>75100</v>
      </c>
      <c r="J14" s="59"/>
    </row>
    <row r="15" spans="1:10" s="65" customFormat="1" ht="23.4" customHeight="1">
      <c r="A15" s="46">
        <v>380</v>
      </c>
      <c r="B15" s="54" t="s">
        <v>32</v>
      </c>
      <c r="C15" s="60" t="s">
        <v>22</v>
      </c>
      <c r="D15" s="60" t="s">
        <v>33</v>
      </c>
      <c r="E15" s="60"/>
      <c r="F15" s="60"/>
      <c r="G15" s="60"/>
      <c r="H15" s="60"/>
      <c r="I15" s="61">
        <f>I16</f>
        <v>5000</v>
      </c>
      <c r="J15" s="61"/>
    </row>
    <row r="16" spans="1:10" s="47" customFormat="1" ht="15.6">
      <c r="A16" s="57">
        <v>380</v>
      </c>
      <c r="B16" s="55" t="s">
        <v>27</v>
      </c>
      <c r="C16" s="58" t="s">
        <v>22</v>
      </c>
      <c r="D16" s="58" t="s">
        <v>33</v>
      </c>
      <c r="E16" s="58" t="s">
        <v>37</v>
      </c>
      <c r="F16" s="58" t="s">
        <v>77</v>
      </c>
      <c r="G16" s="58" t="s">
        <v>78</v>
      </c>
      <c r="H16" s="58"/>
      <c r="I16" s="59">
        <f>I17</f>
        <v>5000</v>
      </c>
      <c r="J16" s="59"/>
    </row>
    <row r="17" spans="1:10" s="47" customFormat="1" ht="15.6">
      <c r="A17" s="57">
        <v>380</v>
      </c>
      <c r="B17" s="55" t="s">
        <v>34</v>
      </c>
      <c r="C17" s="58" t="s">
        <v>22</v>
      </c>
      <c r="D17" s="58" t="s">
        <v>33</v>
      </c>
      <c r="E17" s="58" t="s">
        <v>37</v>
      </c>
      <c r="F17" s="58" t="s">
        <v>77</v>
      </c>
      <c r="G17" s="58" t="s">
        <v>78</v>
      </c>
      <c r="H17" s="58" t="s">
        <v>84</v>
      </c>
      <c r="I17" s="59">
        <v>5000</v>
      </c>
      <c r="J17" s="59"/>
    </row>
    <row r="18" spans="1:10" s="65" customFormat="1" ht="15.6">
      <c r="A18" s="46">
        <v>380</v>
      </c>
      <c r="B18" s="54" t="s">
        <v>35</v>
      </c>
      <c r="C18" s="60" t="s">
        <v>22</v>
      </c>
      <c r="D18" s="60" t="s">
        <v>36</v>
      </c>
      <c r="E18" s="60"/>
      <c r="F18" s="60"/>
      <c r="G18" s="60"/>
      <c r="H18" s="60"/>
      <c r="I18" s="61">
        <f>I19+I21+I23</f>
        <v>180006.11</v>
      </c>
      <c r="J18" s="61"/>
    </row>
    <row r="19" spans="1:10" s="47" customFormat="1" ht="46.8">
      <c r="A19" s="57">
        <v>380</v>
      </c>
      <c r="B19" s="55" t="s">
        <v>110</v>
      </c>
      <c r="C19" s="58" t="s">
        <v>22</v>
      </c>
      <c r="D19" s="58" t="s">
        <v>36</v>
      </c>
      <c r="E19" s="58" t="s">
        <v>41</v>
      </c>
      <c r="F19" s="58" t="s">
        <v>77</v>
      </c>
      <c r="G19" s="58" t="s">
        <v>78</v>
      </c>
      <c r="H19" s="58"/>
      <c r="I19" s="59">
        <f>I20</f>
        <v>20000</v>
      </c>
      <c r="J19" s="59"/>
    </row>
    <row r="20" spans="1:10" s="47" customFormat="1" ht="31.2">
      <c r="A20" s="57">
        <v>380</v>
      </c>
      <c r="B20" s="55" t="s">
        <v>29</v>
      </c>
      <c r="C20" s="58" t="s">
        <v>22</v>
      </c>
      <c r="D20" s="58" t="s">
        <v>36</v>
      </c>
      <c r="E20" s="58" t="s">
        <v>41</v>
      </c>
      <c r="F20" s="58" t="s">
        <v>77</v>
      </c>
      <c r="G20" s="58" t="s">
        <v>78</v>
      </c>
      <c r="H20" s="58" t="s">
        <v>80</v>
      </c>
      <c r="I20" s="59">
        <v>20000</v>
      </c>
      <c r="J20" s="59"/>
    </row>
    <row r="21" spans="1:10" s="47" customFormat="1" ht="62.4">
      <c r="A21" s="57">
        <v>380</v>
      </c>
      <c r="B21" s="55" t="s">
        <v>116</v>
      </c>
      <c r="C21" s="58" t="s">
        <v>22</v>
      </c>
      <c r="D21" s="58" t="s">
        <v>36</v>
      </c>
      <c r="E21" s="58" t="s">
        <v>97</v>
      </c>
      <c r="F21" s="58" t="s">
        <v>77</v>
      </c>
      <c r="G21" s="58" t="s">
        <v>78</v>
      </c>
      <c r="H21" s="58"/>
      <c r="I21" s="59">
        <f>I22</f>
        <v>88751.77</v>
      </c>
      <c r="J21" s="59"/>
    </row>
    <row r="22" spans="1:10" s="47" customFormat="1" ht="36" customHeight="1">
      <c r="A22" s="57">
        <v>380</v>
      </c>
      <c r="B22" s="55" t="s">
        <v>29</v>
      </c>
      <c r="C22" s="58" t="s">
        <v>22</v>
      </c>
      <c r="D22" s="58" t="s">
        <v>36</v>
      </c>
      <c r="E22" s="58" t="s">
        <v>97</v>
      </c>
      <c r="F22" s="58" t="s">
        <v>77</v>
      </c>
      <c r="G22" s="58" t="s">
        <v>78</v>
      </c>
      <c r="H22" s="58" t="s">
        <v>80</v>
      </c>
      <c r="I22" s="59">
        <v>88751.77</v>
      </c>
      <c r="J22" s="59"/>
    </row>
    <row r="23" spans="1:10" s="47" customFormat="1" ht="62.4">
      <c r="A23" s="57">
        <v>380</v>
      </c>
      <c r="B23" s="55" t="s">
        <v>95</v>
      </c>
      <c r="C23" s="58" t="s">
        <v>22</v>
      </c>
      <c r="D23" s="58" t="s">
        <v>36</v>
      </c>
      <c r="E23" s="58" t="s">
        <v>65</v>
      </c>
      <c r="F23" s="58" t="s">
        <v>77</v>
      </c>
      <c r="G23" s="58" t="s">
        <v>78</v>
      </c>
      <c r="H23" s="58"/>
      <c r="I23" s="59">
        <f>I24</f>
        <v>71254.34</v>
      </c>
      <c r="J23" s="59"/>
    </row>
    <row r="24" spans="1:10" s="47" customFormat="1" ht="40.799999999999997" customHeight="1">
      <c r="A24" s="57">
        <v>380</v>
      </c>
      <c r="B24" s="55" t="s">
        <v>29</v>
      </c>
      <c r="C24" s="58" t="s">
        <v>22</v>
      </c>
      <c r="D24" s="58" t="s">
        <v>36</v>
      </c>
      <c r="E24" s="58" t="s">
        <v>65</v>
      </c>
      <c r="F24" s="58" t="s">
        <v>77</v>
      </c>
      <c r="G24" s="58" t="s">
        <v>78</v>
      </c>
      <c r="H24" s="58" t="s">
        <v>80</v>
      </c>
      <c r="I24" s="59">
        <v>71254.34</v>
      </c>
      <c r="J24" s="59"/>
    </row>
    <row r="25" spans="1:10" s="65" customFormat="1" ht="28.2" customHeight="1">
      <c r="A25" s="46">
        <v>380</v>
      </c>
      <c r="B25" s="54" t="s">
        <v>63</v>
      </c>
      <c r="C25" s="60" t="s">
        <v>21</v>
      </c>
      <c r="D25" s="60" t="s">
        <v>38</v>
      </c>
      <c r="E25" s="60"/>
      <c r="F25" s="60"/>
      <c r="G25" s="60"/>
      <c r="H25" s="60"/>
      <c r="I25" s="61">
        <f>I27+I28</f>
        <v>95170</v>
      </c>
      <c r="J25" s="61">
        <f>J27+J28</f>
        <v>95170</v>
      </c>
    </row>
    <row r="26" spans="1:10" s="47" customFormat="1" ht="62.4">
      <c r="A26" s="57">
        <v>380</v>
      </c>
      <c r="B26" s="55" t="s">
        <v>95</v>
      </c>
      <c r="C26" s="58" t="s">
        <v>21</v>
      </c>
      <c r="D26" s="58" t="s">
        <v>38</v>
      </c>
      <c r="E26" s="58" t="s">
        <v>65</v>
      </c>
      <c r="F26" s="58" t="s">
        <v>77</v>
      </c>
      <c r="G26" s="58" t="s">
        <v>78</v>
      </c>
      <c r="H26" s="58"/>
      <c r="I26" s="59">
        <f>I27+I28</f>
        <v>95170</v>
      </c>
      <c r="J26" s="59">
        <f>J27+J28</f>
        <v>95170</v>
      </c>
    </row>
    <row r="27" spans="1:10" s="47" customFormat="1" ht="31.2">
      <c r="A27" s="57">
        <v>380</v>
      </c>
      <c r="B27" s="55" t="s">
        <v>30</v>
      </c>
      <c r="C27" s="58" t="s">
        <v>21</v>
      </c>
      <c r="D27" s="58" t="s">
        <v>38</v>
      </c>
      <c r="E27" s="58" t="s">
        <v>65</v>
      </c>
      <c r="F27" s="58" t="s">
        <v>77</v>
      </c>
      <c r="G27" s="58" t="s">
        <v>78</v>
      </c>
      <c r="H27" s="58" t="s">
        <v>79</v>
      </c>
      <c r="I27" s="59">
        <v>86806.94</v>
      </c>
      <c r="J27" s="59">
        <v>86806.94</v>
      </c>
    </row>
    <row r="28" spans="1:10" s="47" customFormat="1" ht="31.2">
      <c r="A28" s="57">
        <v>380</v>
      </c>
      <c r="B28" s="55" t="s">
        <v>29</v>
      </c>
      <c r="C28" s="58" t="s">
        <v>21</v>
      </c>
      <c r="D28" s="58" t="s">
        <v>38</v>
      </c>
      <c r="E28" s="58" t="s">
        <v>65</v>
      </c>
      <c r="F28" s="58" t="s">
        <v>77</v>
      </c>
      <c r="G28" s="58" t="s">
        <v>78</v>
      </c>
      <c r="H28" s="58" t="s">
        <v>80</v>
      </c>
      <c r="I28" s="59">
        <v>8363.06</v>
      </c>
      <c r="J28" s="59">
        <v>8363.06</v>
      </c>
    </row>
    <row r="29" spans="1:10" s="65" customFormat="1" ht="24" customHeight="1">
      <c r="A29" s="46">
        <v>380</v>
      </c>
      <c r="B29" s="77" t="s">
        <v>96</v>
      </c>
      <c r="C29" s="60" t="s">
        <v>38</v>
      </c>
      <c r="D29" s="60" t="s">
        <v>44</v>
      </c>
      <c r="E29" s="60"/>
      <c r="F29" s="60"/>
      <c r="G29" s="60"/>
      <c r="H29" s="60"/>
      <c r="I29" s="61">
        <f>I30</f>
        <v>37320</v>
      </c>
      <c r="J29" s="61"/>
    </row>
    <row r="30" spans="1:10" s="47" customFormat="1" ht="62.4">
      <c r="A30" s="57">
        <v>380</v>
      </c>
      <c r="B30" s="55" t="s">
        <v>112</v>
      </c>
      <c r="C30" s="58" t="s">
        <v>38</v>
      </c>
      <c r="D30" s="58" t="s">
        <v>44</v>
      </c>
      <c r="E30" s="58" t="s">
        <v>40</v>
      </c>
      <c r="F30" s="58" t="s">
        <v>77</v>
      </c>
      <c r="G30" s="58" t="s">
        <v>78</v>
      </c>
      <c r="H30" s="58"/>
      <c r="I30" s="59">
        <f>I31</f>
        <v>37320</v>
      </c>
      <c r="J30" s="61"/>
    </row>
    <row r="31" spans="1:10" s="47" customFormat="1" ht="31.2">
      <c r="A31" s="57">
        <v>380</v>
      </c>
      <c r="B31" s="55" t="s">
        <v>29</v>
      </c>
      <c r="C31" s="58" t="s">
        <v>38</v>
      </c>
      <c r="D31" s="58" t="s">
        <v>44</v>
      </c>
      <c r="E31" s="58" t="s">
        <v>40</v>
      </c>
      <c r="F31" s="58" t="s">
        <v>77</v>
      </c>
      <c r="G31" s="58" t="s">
        <v>78</v>
      </c>
      <c r="H31" s="58" t="s">
        <v>80</v>
      </c>
      <c r="I31" s="59">
        <v>37320</v>
      </c>
      <c r="J31" s="61"/>
    </row>
    <row r="32" spans="1:10" s="65" customFormat="1" ht="46.2" customHeight="1">
      <c r="A32" s="46">
        <v>380</v>
      </c>
      <c r="B32" s="54" t="s">
        <v>64</v>
      </c>
      <c r="C32" s="60" t="s">
        <v>38</v>
      </c>
      <c r="D32" s="60" t="s">
        <v>46</v>
      </c>
      <c r="E32" s="60"/>
      <c r="F32" s="60"/>
      <c r="G32" s="60"/>
      <c r="H32" s="60"/>
      <c r="I32" s="61">
        <f>I33</f>
        <v>2000</v>
      </c>
      <c r="J32" s="61"/>
    </row>
    <row r="33" spans="1:11" s="47" customFormat="1" ht="46.8">
      <c r="A33" s="57">
        <v>380</v>
      </c>
      <c r="B33" s="55" t="s">
        <v>115</v>
      </c>
      <c r="C33" s="58" t="s">
        <v>38</v>
      </c>
      <c r="D33" s="58" t="s">
        <v>46</v>
      </c>
      <c r="E33" s="58" t="s">
        <v>59</v>
      </c>
      <c r="F33" s="58" t="s">
        <v>77</v>
      </c>
      <c r="G33" s="58" t="s">
        <v>78</v>
      </c>
      <c r="H33" s="58"/>
      <c r="I33" s="59">
        <f>I34</f>
        <v>2000</v>
      </c>
      <c r="J33" s="59"/>
    </row>
    <row r="34" spans="1:11" s="47" customFormat="1" ht="42.6" customHeight="1">
      <c r="A34" s="57">
        <v>380</v>
      </c>
      <c r="B34" s="55" t="s">
        <v>29</v>
      </c>
      <c r="C34" s="58" t="s">
        <v>38</v>
      </c>
      <c r="D34" s="58" t="s">
        <v>46</v>
      </c>
      <c r="E34" s="58" t="s">
        <v>59</v>
      </c>
      <c r="F34" s="58" t="s">
        <v>77</v>
      </c>
      <c r="G34" s="58" t="s">
        <v>78</v>
      </c>
      <c r="H34" s="58" t="s">
        <v>80</v>
      </c>
      <c r="I34" s="59">
        <v>2000</v>
      </c>
      <c r="J34" s="59"/>
    </row>
    <row r="35" spans="1:11" s="65" customFormat="1" ht="27" customHeight="1">
      <c r="A35" s="46">
        <v>380</v>
      </c>
      <c r="B35" s="54" t="s">
        <v>94</v>
      </c>
      <c r="C35" s="60" t="s">
        <v>28</v>
      </c>
      <c r="D35" s="60" t="s">
        <v>39</v>
      </c>
      <c r="E35" s="60"/>
      <c r="F35" s="60"/>
      <c r="G35" s="60"/>
      <c r="H35" s="60"/>
      <c r="I35" s="61">
        <f>I36+I38</f>
        <v>1236802.99</v>
      </c>
      <c r="J35" s="61"/>
    </row>
    <row r="36" spans="1:11" s="47" customFormat="1" ht="93.6">
      <c r="A36" s="57">
        <v>380</v>
      </c>
      <c r="B36" s="55" t="s">
        <v>108</v>
      </c>
      <c r="C36" s="58" t="s">
        <v>28</v>
      </c>
      <c r="D36" s="58" t="s">
        <v>39</v>
      </c>
      <c r="E36" s="58" t="s">
        <v>21</v>
      </c>
      <c r="F36" s="58" t="s">
        <v>77</v>
      </c>
      <c r="G36" s="58" t="s">
        <v>78</v>
      </c>
      <c r="H36" s="58"/>
      <c r="I36" s="59">
        <f>I37</f>
        <v>1216802.99</v>
      </c>
      <c r="J36" s="59"/>
    </row>
    <row r="37" spans="1:11" s="47" customFormat="1" ht="31.2">
      <c r="A37" s="57">
        <v>380</v>
      </c>
      <c r="B37" s="55" t="s">
        <v>29</v>
      </c>
      <c r="C37" s="58" t="s">
        <v>28</v>
      </c>
      <c r="D37" s="58" t="s">
        <v>39</v>
      </c>
      <c r="E37" s="58" t="s">
        <v>21</v>
      </c>
      <c r="F37" s="58" t="s">
        <v>77</v>
      </c>
      <c r="G37" s="58" t="s">
        <v>78</v>
      </c>
      <c r="H37" s="58" t="s">
        <v>80</v>
      </c>
      <c r="I37" s="59">
        <v>1216802.99</v>
      </c>
      <c r="J37" s="59"/>
    </row>
    <row r="38" spans="1:11" s="47" customFormat="1" ht="46.8">
      <c r="A38" s="57">
        <v>380</v>
      </c>
      <c r="B38" s="55" t="s">
        <v>113</v>
      </c>
      <c r="C38" s="58" t="s">
        <v>28</v>
      </c>
      <c r="D38" s="58" t="s">
        <v>39</v>
      </c>
      <c r="E38" s="58" t="s">
        <v>33</v>
      </c>
      <c r="F38" s="58" t="s">
        <v>77</v>
      </c>
      <c r="G38" s="58" t="s">
        <v>78</v>
      </c>
      <c r="H38" s="58"/>
      <c r="I38" s="59">
        <f>I39</f>
        <v>20000</v>
      </c>
      <c r="J38" s="59"/>
      <c r="K38" s="58"/>
    </row>
    <row r="39" spans="1:11" s="47" customFormat="1" ht="31.2">
      <c r="A39" s="57">
        <v>380</v>
      </c>
      <c r="B39" s="55" t="s">
        <v>29</v>
      </c>
      <c r="C39" s="58" t="s">
        <v>28</v>
      </c>
      <c r="D39" s="58" t="s">
        <v>39</v>
      </c>
      <c r="E39" s="58" t="s">
        <v>33</v>
      </c>
      <c r="F39" s="58" t="s">
        <v>77</v>
      </c>
      <c r="G39" s="58" t="s">
        <v>78</v>
      </c>
      <c r="H39" s="58" t="s">
        <v>80</v>
      </c>
      <c r="I39" s="59">
        <v>20000</v>
      </c>
      <c r="J39" s="59"/>
      <c r="K39" s="58"/>
    </row>
    <row r="40" spans="1:11" s="65" customFormat="1" ht="28.95" customHeight="1">
      <c r="A40" s="46">
        <v>380</v>
      </c>
      <c r="B40" s="54" t="s">
        <v>66</v>
      </c>
      <c r="C40" s="60" t="s">
        <v>28</v>
      </c>
      <c r="D40" s="60" t="s">
        <v>65</v>
      </c>
      <c r="E40" s="60"/>
      <c r="F40" s="60"/>
      <c r="G40" s="60"/>
      <c r="H40" s="60"/>
      <c r="I40" s="61">
        <f>I42+I44</f>
        <v>4000</v>
      </c>
      <c r="J40" s="61">
        <f>J41</f>
        <v>0</v>
      </c>
      <c r="K40" s="60"/>
    </row>
    <row r="41" spans="1:11" s="47" customFormat="1" ht="46.8">
      <c r="A41" s="57">
        <v>380</v>
      </c>
      <c r="B41" s="55" t="s">
        <v>109</v>
      </c>
      <c r="C41" s="58" t="s">
        <v>28</v>
      </c>
      <c r="D41" s="58" t="s">
        <v>65</v>
      </c>
      <c r="E41" s="58" t="s">
        <v>46</v>
      </c>
      <c r="F41" s="58" t="s">
        <v>77</v>
      </c>
      <c r="G41" s="58" t="s">
        <v>78</v>
      </c>
      <c r="H41" s="58"/>
      <c r="I41" s="59">
        <f>I42</f>
        <v>3000</v>
      </c>
      <c r="J41" s="59">
        <f>J42</f>
        <v>0</v>
      </c>
      <c r="K41" s="58"/>
    </row>
    <row r="42" spans="1:11" s="47" customFormat="1" ht="40.200000000000003" customHeight="1">
      <c r="A42" s="57">
        <v>380</v>
      </c>
      <c r="B42" s="55" t="s">
        <v>29</v>
      </c>
      <c r="C42" s="58" t="s">
        <v>28</v>
      </c>
      <c r="D42" s="58" t="s">
        <v>65</v>
      </c>
      <c r="E42" s="58" t="s">
        <v>46</v>
      </c>
      <c r="F42" s="58" t="s">
        <v>77</v>
      </c>
      <c r="G42" s="58" t="s">
        <v>78</v>
      </c>
      <c r="H42" s="58" t="s">
        <v>80</v>
      </c>
      <c r="I42" s="59">
        <v>3000</v>
      </c>
      <c r="J42" s="59">
        <v>0</v>
      </c>
      <c r="K42" s="58"/>
    </row>
    <row r="43" spans="1:11" s="47" customFormat="1" ht="46.8">
      <c r="A43" s="57">
        <v>380</v>
      </c>
      <c r="B43" s="55" t="s">
        <v>118</v>
      </c>
      <c r="C43" s="58" t="s">
        <v>28</v>
      </c>
      <c r="D43" s="58" t="s">
        <v>65</v>
      </c>
      <c r="E43" s="58" t="s">
        <v>85</v>
      </c>
      <c r="F43" s="58" t="s">
        <v>77</v>
      </c>
      <c r="G43" s="58" t="s">
        <v>78</v>
      </c>
      <c r="H43" s="58"/>
      <c r="I43" s="59">
        <f>I44</f>
        <v>1000</v>
      </c>
      <c r="J43" s="59"/>
      <c r="K43" s="58"/>
    </row>
    <row r="44" spans="1:11" s="47" customFormat="1" ht="30" customHeight="1">
      <c r="A44" s="57">
        <v>380</v>
      </c>
      <c r="B44" s="55" t="s">
        <v>29</v>
      </c>
      <c r="C44" s="58" t="s">
        <v>28</v>
      </c>
      <c r="D44" s="58" t="s">
        <v>65</v>
      </c>
      <c r="E44" s="58" t="s">
        <v>85</v>
      </c>
      <c r="F44" s="58" t="s">
        <v>77</v>
      </c>
      <c r="G44" s="58" t="s">
        <v>78</v>
      </c>
      <c r="H44" s="58" t="s">
        <v>80</v>
      </c>
      <c r="I44" s="59">
        <v>1000</v>
      </c>
      <c r="J44" s="59"/>
      <c r="K44" s="58"/>
    </row>
    <row r="45" spans="1:11" s="65" customFormat="1" ht="15.6">
      <c r="A45" s="46">
        <v>380</v>
      </c>
      <c r="B45" s="54" t="s">
        <v>125</v>
      </c>
      <c r="C45" s="60" t="s">
        <v>41</v>
      </c>
      <c r="D45" s="60" t="s">
        <v>21</v>
      </c>
      <c r="E45" s="60"/>
      <c r="F45" s="60"/>
      <c r="G45" s="60"/>
      <c r="H45" s="60"/>
      <c r="I45" s="61">
        <f>I46</f>
        <v>10000</v>
      </c>
      <c r="J45" s="61"/>
      <c r="K45" s="60"/>
    </row>
    <row r="46" spans="1:11" s="47" customFormat="1" ht="46.8">
      <c r="A46" s="57">
        <v>380</v>
      </c>
      <c r="B46" s="55" t="s">
        <v>126</v>
      </c>
      <c r="C46" s="58" t="s">
        <v>41</v>
      </c>
      <c r="D46" s="58" t="s">
        <v>21</v>
      </c>
      <c r="E46" s="58" t="s">
        <v>44</v>
      </c>
      <c r="F46" s="58" t="s">
        <v>77</v>
      </c>
      <c r="G46" s="58" t="s">
        <v>78</v>
      </c>
      <c r="H46" s="58"/>
      <c r="I46" s="59">
        <f>I47</f>
        <v>10000</v>
      </c>
      <c r="J46" s="59"/>
    </row>
    <row r="47" spans="1:11" s="47" customFormat="1" ht="35.4" customHeight="1">
      <c r="A47" s="57">
        <v>380</v>
      </c>
      <c r="B47" s="55" t="s">
        <v>29</v>
      </c>
      <c r="C47" s="58" t="s">
        <v>41</v>
      </c>
      <c r="D47" s="58" t="s">
        <v>21</v>
      </c>
      <c r="E47" s="58" t="s">
        <v>44</v>
      </c>
      <c r="F47" s="58" t="s">
        <v>77</v>
      </c>
      <c r="G47" s="58" t="s">
        <v>78</v>
      </c>
      <c r="H47" s="58" t="s">
        <v>80</v>
      </c>
      <c r="I47" s="59">
        <v>10000</v>
      </c>
      <c r="J47" s="59"/>
      <c r="K47" s="58"/>
    </row>
    <row r="48" spans="1:11" s="65" customFormat="1" ht="15.6">
      <c r="A48" s="46">
        <v>380</v>
      </c>
      <c r="B48" s="54" t="s">
        <v>42</v>
      </c>
      <c r="C48" s="60" t="s">
        <v>41</v>
      </c>
      <c r="D48" s="60" t="s">
        <v>38</v>
      </c>
      <c r="E48" s="60"/>
      <c r="F48" s="60"/>
      <c r="G48" s="60"/>
      <c r="H48" s="60"/>
      <c r="I48" s="61">
        <f>I49</f>
        <v>1709344.58</v>
      </c>
      <c r="J48" s="61">
        <f>J49</f>
        <v>0</v>
      </c>
    </row>
    <row r="49" spans="1:11" s="47" customFormat="1" ht="46.8">
      <c r="A49" s="57">
        <v>380</v>
      </c>
      <c r="B49" s="55" t="s">
        <v>107</v>
      </c>
      <c r="C49" s="58" t="s">
        <v>41</v>
      </c>
      <c r="D49" s="58" t="s">
        <v>38</v>
      </c>
      <c r="E49" s="58" t="s">
        <v>22</v>
      </c>
      <c r="F49" s="58" t="s">
        <v>77</v>
      </c>
      <c r="G49" s="58" t="s">
        <v>78</v>
      </c>
      <c r="H49" s="58"/>
      <c r="I49" s="59">
        <f>I50</f>
        <v>1709344.58</v>
      </c>
      <c r="J49" s="59">
        <f>J50</f>
        <v>0</v>
      </c>
    </row>
    <row r="50" spans="1:11" s="47" customFormat="1" ht="31.2">
      <c r="A50" s="57">
        <v>380</v>
      </c>
      <c r="B50" s="55" t="s">
        <v>29</v>
      </c>
      <c r="C50" s="58" t="s">
        <v>41</v>
      </c>
      <c r="D50" s="58" t="s">
        <v>38</v>
      </c>
      <c r="E50" s="58" t="s">
        <v>22</v>
      </c>
      <c r="F50" s="58" t="s">
        <v>77</v>
      </c>
      <c r="G50" s="58" t="s">
        <v>78</v>
      </c>
      <c r="H50" s="58" t="s">
        <v>80</v>
      </c>
      <c r="I50" s="59">
        <v>1709344.58</v>
      </c>
      <c r="J50" s="59">
        <v>0</v>
      </c>
    </row>
    <row r="51" spans="1:11" s="65" customFormat="1" ht="31.2">
      <c r="A51" s="46">
        <v>380</v>
      </c>
      <c r="B51" s="54" t="s">
        <v>93</v>
      </c>
      <c r="C51" s="60" t="s">
        <v>40</v>
      </c>
      <c r="D51" s="60" t="s">
        <v>38</v>
      </c>
      <c r="E51" s="60"/>
      <c r="F51" s="60"/>
      <c r="G51" s="60"/>
      <c r="H51" s="60"/>
      <c r="I51" s="61">
        <f>I52</f>
        <v>5000</v>
      </c>
      <c r="J51" s="61"/>
    </row>
    <row r="52" spans="1:11" s="47" customFormat="1" ht="78">
      <c r="A52" s="57">
        <v>380</v>
      </c>
      <c r="B52" s="55" t="s">
        <v>114</v>
      </c>
      <c r="C52" s="58" t="s">
        <v>40</v>
      </c>
      <c r="D52" s="58" t="s">
        <v>38</v>
      </c>
      <c r="E52" s="58" t="s">
        <v>28</v>
      </c>
      <c r="F52" s="58" t="s">
        <v>77</v>
      </c>
      <c r="G52" s="58" t="s">
        <v>78</v>
      </c>
      <c r="H52" s="58"/>
      <c r="I52" s="59">
        <f>I53</f>
        <v>5000</v>
      </c>
      <c r="J52" s="59"/>
    </row>
    <row r="53" spans="1:11" s="47" customFormat="1" ht="31.2">
      <c r="A53" s="57">
        <v>380</v>
      </c>
      <c r="B53" s="55" t="s">
        <v>29</v>
      </c>
      <c r="C53" s="58" t="s">
        <v>40</v>
      </c>
      <c r="D53" s="58" t="s">
        <v>38</v>
      </c>
      <c r="E53" s="58" t="s">
        <v>28</v>
      </c>
      <c r="F53" s="58" t="s">
        <v>77</v>
      </c>
      <c r="G53" s="58" t="s">
        <v>78</v>
      </c>
      <c r="H53" s="58" t="s">
        <v>80</v>
      </c>
      <c r="I53" s="59">
        <v>5000</v>
      </c>
      <c r="J53" s="59"/>
    </row>
    <row r="54" spans="1:11" s="65" customFormat="1" ht="15.6">
      <c r="A54" s="46">
        <v>380</v>
      </c>
      <c r="B54" s="54" t="s">
        <v>43</v>
      </c>
      <c r="C54" s="60" t="s">
        <v>44</v>
      </c>
      <c r="D54" s="60" t="s">
        <v>22</v>
      </c>
      <c r="E54" s="60"/>
      <c r="F54" s="60"/>
      <c r="G54" s="60"/>
      <c r="H54" s="60"/>
      <c r="I54" s="61">
        <f>I55</f>
        <v>39067</v>
      </c>
      <c r="J54" s="61"/>
      <c r="K54" s="60"/>
    </row>
    <row r="55" spans="1:11" s="47" customFormat="1" ht="15.6">
      <c r="A55" s="57">
        <v>380</v>
      </c>
      <c r="B55" s="55" t="s">
        <v>27</v>
      </c>
      <c r="C55" s="58" t="s">
        <v>44</v>
      </c>
      <c r="D55" s="58" t="s">
        <v>22</v>
      </c>
      <c r="E55" s="58" t="s">
        <v>37</v>
      </c>
      <c r="F55" s="58" t="s">
        <v>77</v>
      </c>
      <c r="G55" s="58" t="s">
        <v>78</v>
      </c>
      <c r="H55" s="58"/>
      <c r="I55" s="59">
        <f>I56</f>
        <v>39067</v>
      </c>
      <c r="J55" s="59"/>
      <c r="K55" s="58"/>
    </row>
    <row r="56" spans="1:11" s="47" customFormat="1" ht="15.6">
      <c r="A56" s="57">
        <v>380</v>
      </c>
      <c r="B56" s="55" t="s">
        <v>86</v>
      </c>
      <c r="C56" s="58" t="s">
        <v>44</v>
      </c>
      <c r="D56" s="58" t="s">
        <v>22</v>
      </c>
      <c r="E56" s="58" t="s">
        <v>37</v>
      </c>
      <c r="F56" s="58" t="s">
        <v>77</v>
      </c>
      <c r="G56" s="58" t="s">
        <v>78</v>
      </c>
      <c r="H56" s="58" t="s">
        <v>87</v>
      </c>
      <c r="I56" s="59">
        <v>39067</v>
      </c>
      <c r="J56" s="59"/>
      <c r="K56" s="58"/>
    </row>
    <row r="57" spans="1:11" s="65" customFormat="1" ht="15.6">
      <c r="A57" s="46">
        <v>380</v>
      </c>
      <c r="B57" s="54" t="s">
        <v>92</v>
      </c>
      <c r="C57" s="60" t="s">
        <v>33</v>
      </c>
      <c r="D57" s="60" t="s">
        <v>22</v>
      </c>
      <c r="E57" s="60" t="s">
        <v>39</v>
      </c>
      <c r="F57" s="60"/>
      <c r="G57" s="60"/>
      <c r="H57" s="60"/>
      <c r="I57" s="61">
        <f>I58</f>
        <v>33800</v>
      </c>
      <c r="J57" s="61"/>
      <c r="K57" s="60"/>
    </row>
    <row r="58" spans="1:11" s="47" customFormat="1" ht="31.2">
      <c r="A58" s="57">
        <v>380</v>
      </c>
      <c r="B58" s="55" t="s">
        <v>111</v>
      </c>
      <c r="C58" s="58" t="s">
        <v>33</v>
      </c>
      <c r="D58" s="58" t="s">
        <v>22</v>
      </c>
      <c r="E58" s="58" t="s">
        <v>39</v>
      </c>
      <c r="F58" s="58" t="s">
        <v>77</v>
      </c>
      <c r="G58" s="58" t="s">
        <v>78</v>
      </c>
      <c r="H58" s="58"/>
      <c r="I58" s="59">
        <f>I59</f>
        <v>33800</v>
      </c>
      <c r="J58" s="59"/>
      <c r="K58" s="58"/>
    </row>
    <row r="59" spans="1:11" s="47" customFormat="1" ht="43.95" customHeight="1">
      <c r="A59" s="57">
        <v>380</v>
      </c>
      <c r="B59" s="55" t="s">
        <v>29</v>
      </c>
      <c r="C59" s="58" t="s">
        <v>33</v>
      </c>
      <c r="D59" s="58" t="s">
        <v>22</v>
      </c>
      <c r="E59" s="58" t="s">
        <v>39</v>
      </c>
      <c r="F59" s="58" t="s">
        <v>77</v>
      </c>
      <c r="G59" s="58" t="s">
        <v>78</v>
      </c>
      <c r="H59" s="58" t="s">
        <v>80</v>
      </c>
      <c r="I59" s="59">
        <v>33800</v>
      </c>
      <c r="J59" s="59"/>
      <c r="K59" s="58"/>
    </row>
    <row r="60" spans="1:11" s="65" customFormat="1" ht="15.6">
      <c r="A60" s="46">
        <v>380</v>
      </c>
      <c r="B60" s="54" t="s">
        <v>98</v>
      </c>
      <c r="C60" s="60" t="s">
        <v>46</v>
      </c>
      <c r="D60" s="60" t="s">
        <v>38</v>
      </c>
      <c r="E60" s="60"/>
      <c r="F60" s="60"/>
      <c r="G60" s="60"/>
      <c r="H60" s="60"/>
      <c r="I60" s="61">
        <f>I63+I65+I61</f>
        <v>175300.68</v>
      </c>
      <c r="J60" s="61">
        <f>J61</f>
        <v>0</v>
      </c>
      <c r="K60" s="60"/>
    </row>
    <row r="61" spans="1:11" s="47" customFormat="1" ht="46.8">
      <c r="A61" s="57">
        <v>380</v>
      </c>
      <c r="B61" s="55" t="s">
        <v>110</v>
      </c>
      <c r="C61" s="58" t="s">
        <v>46</v>
      </c>
      <c r="D61" s="58" t="s">
        <v>38</v>
      </c>
      <c r="E61" s="58" t="s">
        <v>41</v>
      </c>
      <c r="F61" s="58" t="s">
        <v>77</v>
      </c>
      <c r="G61" s="58" t="s">
        <v>78</v>
      </c>
      <c r="H61" s="58"/>
      <c r="I61" s="59">
        <f>I62</f>
        <v>49000</v>
      </c>
      <c r="J61" s="59">
        <f>J62</f>
        <v>0</v>
      </c>
      <c r="K61" s="58"/>
    </row>
    <row r="62" spans="1:11" s="47" customFormat="1" ht="15.6">
      <c r="A62" s="57">
        <v>380</v>
      </c>
      <c r="B62" s="55" t="s">
        <v>47</v>
      </c>
      <c r="C62" s="58" t="s">
        <v>46</v>
      </c>
      <c r="D62" s="58" t="s">
        <v>38</v>
      </c>
      <c r="E62" s="58" t="s">
        <v>41</v>
      </c>
      <c r="F62" s="58" t="s">
        <v>77</v>
      </c>
      <c r="G62" s="58" t="s">
        <v>78</v>
      </c>
      <c r="H62" s="58" t="s">
        <v>82</v>
      </c>
      <c r="I62" s="59">
        <v>49000</v>
      </c>
      <c r="J62" s="59">
        <v>0</v>
      </c>
      <c r="K62" s="58"/>
    </row>
    <row r="63" spans="1:11" s="47" customFormat="1" ht="31.2">
      <c r="A63" s="57">
        <v>380</v>
      </c>
      <c r="B63" s="55" t="s">
        <v>111</v>
      </c>
      <c r="C63" s="58" t="s">
        <v>46</v>
      </c>
      <c r="D63" s="58" t="s">
        <v>38</v>
      </c>
      <c r="E63" s="58" t="s">
        <v>39</v>
      </c>
      <c r="F63" s="58" t="s">
        <v>77</v>
      </c>
      <c r="G63" s="58" t="s">
        <v>78</v>
      </c>
      <c r="H63" s="58"/>
      <c r="I63" s="59">
        <f>I64</f>
        <v>108508.68</v>
      </c>
      <c r="J63" s="59"/>
      <c r="K63" s="58"/>
    </row>
    <row r="64" spans="1:11" s="47" customFormat="1" ht="15.6">
      <c r="A64" s="57">
        <v>380</v>
      </c>
      <c r="B64" s="55" t="s">
        <v>47</v>
      </c>
      <c r="C64" s="58" t="s">
        <v>46</v>
      </c>
      <c r="D64" s="58" t="s">
        <v>38</v>
      </c>
      <c r="E64" s="58" t="s">
        <v>39</v>
      </c>
      <c r="F64" s="58" t="s">
        <v>77</v>
      </c>
      <c r="G64" s="58" t="s">
        <v>78</v>
      </c>
      <c r="H64" s="58" t="s">
        <v>82</v>
      </c>
      <c r="I64" s="59">
        <v>108508.68</v>
      </c>
      <c r="J64" s="59"/>
      <c r="K64" s="58"/>
    </row>
    <row r="65" spans="1:11" s="47" customFormat="1" ht="62.4">
      <c r="A65" s="57">
        <v>380</v>
      </c>
      <c r="B65" s="55" t="s">
        <v>95</v>
      </c>
      <c r="C65" s="58" t="s">
        <v>46</v>
      </c>
      <c r="D65" s="58" t="s">
        <v>38</v>
      </c>
      <c r="E65" s="58" t="s">
        <v>65</v>
      </c>
      <c r="F65" s="58" t="s">
        <v>77</v>
      </c>
      <c r="G65" s="58"/>
      <c r="H65" s="58"/>
      <c r="I65" s="59">
        <f>I66</f>
        <v>17792</v>
      </c>
      <c r="J65" s="59"/>
      <c r="K65" s="58"/>
    </row>
    <row r="66" spans="1:11" s="47" customFormat="1" ht="15.6">
      <c r="A66" s="57">
        <v>380</v>
      </c>
      <c r="B66" s="55" t="s">
        <v>47</v>
      </c>
      <c r="C66" s="58" t="s">
        <v>46</v>
      </c>
      <c r="D66" s="58" t="s">
        <v>38</v>
      </c>
      <c r="E66" s="58" t="s">
        <v>65</v>
      </c>
      <c r="F66" s="58" t="s">
        <v>77</v>
      </c>
      <c r="G66" s="58" t="s">
        <v>78</v>
      </c>
      <c r="H66" s="58" t="s">
        <v>82</v>
      </c>
      <c r="I66" s="59">
        <v>17792</v>
      </c>
      <c r="J66" s="59"/>
      <c r="K66" s="58"/>
    </row>
    <row r="67" spans="1:11" s="47" customFormat="1" ht="15.6">
      <c r="A67" s="62"/>
      <c r="B67" s="56" t="s">
        <v>55</v>
      </c>
      <c r="C67" s="63"/>
      <c r="D67" s="63"/>
      <c r="E67" s="63"/>
      <c r="F67" s="63"/>
      <c r="G67" s="63"/>
      <c r="H67" s="63"/>
      <c r="I67" s="64">
        <f>I57+I60+I54+I51+I48+I40+I35+I32+I29+I25+I18+I10+I7+I15+I45</f>
        <v>5791147.9900000002</v>
      </c>
      <c r="J67" s="64">
        <f>J48+J40+J25+J60</f>
        <v>95170</v>
      </c>
    </row>
    <row r="68" spans="1:11" s="47" customFormat="1"/>
  </sheetData>
  <mergeCells count="9">
    <mergeCell ref="C1:J1"/>
    <mergeCell ref="A3:J3"/>
    <mergeCell ref="A4:A5"/>
    <mergeCell ref="B4:B5"/>
    <mergeCell ref="C4:C5"/>
    <mergeCell ref="D4:D5"/>
    <mergeCell ref="E4:G4"/>
    <mergeCell ref="H4:H5"/>
    <mergeCell ref="I4:J4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view="pageLayout" topLeftCell="A40" zoomScale="120" zoomScaleNormal="90" zoomScaleSheetLayoutView="120" zoomScalePageLayoutView="120" workbookViewId="0">
      <selection activeCell="A4" sqref="A4:E4"/>
    </sheetView>
  </sheetViews>
  <sheetFormatPr defaultRowHeight="13.8"/>
  <cols>
    <col min="1" max="1" width="44.5546875" style="6" customWidth="1"/>
    <col min="2" max="2" width="15.109375" customWidth="1"/>
    <col min="4" max="4" width="12" style="35" customWidth="1"/>
    <col min="5" max="5" width="11.44140625" style="35" customWidth="1"/>
  </cols>
  <sheetData>
    <row r="1" spans="1:10" ht="1.2" customHeight="1">
      <c r="A1" s="87"/>
      <c r="B1" s="87"/>
      <c r="C1" s="87"/>
      <c r="D1" s="87"/>
      <c r="E1" s="87"/>
    </row>
    <row r="2" spans="1:10" ht="51.6" customHeight="1">
      <c r="B2" s="89" t="s">
        <v>119</v>
      </c>
      <c r="C2" s="90"/>
      <c r="D2" s="90"/>
      <c r="E2" s="90"/>
    </row>
    <row r="3" spans="1:10" s="2" customFormat="1" ht="12" customHeight="1">
      <c r="A3" s="3"/>
      <c r="B3" s="9"/>
      <c r="C3" s="88" t="s">
        <v>130</v>
      </c>
      <c r="D3" s="88"/>
      <c r="E3" s="88"/>
      <c r="F3" s="45"/>
      <c r="G3" s="45"/>
      <c r="H3" s="45"/>
      <c r="I3" s="45"/>
      <c r="J3" s="45"/>
    </row>
    <row r="4" spans="1:10" ht="57.75" customHeight="1">
      <c r="A4" s="91" t="s">
        <v>103</v>
      </c>
      <c r="B4" s="91"/>
      <c r="C4" s="91"/>
      <c r="D4" s="91"/>
      <c r="E4" s="91"/>
    </row>
    <row r="5" spans="1:10">
      <c r="A5" s="93" t="s">
        <v>0</v>
      </c>
      <c r="B5" s="93" t="s">
        <v>25</v>
      </c>
      <c r="C5" s="93" t="s">
        <v>26</v>
      </c>
      <c r="D5" s="92" t="s">
        <v>104</v>
      </c>
      <c r="E5" s="92"/>
    </row>
    <row r="6" spans="1:10" ht="36" customHeight="1">
      <c r="A6" s="94"/>
      <c r="B6" s="94"/>
      <c r="C6" s="94"/>
      <c r="D6" s="75" t="s">
        <v>91</v>
      </c>
      <c r="E6" s="24" t="s">
        <v>48</v>
      </c>
    </row>
    <row r="7" spans="1:10" s="8" customFormat="1" ht="47.25" customHeight="1">
      <c r="A7" s="10" t="s">
        <v>120</v>
      </c>
      <c r="B7" s="11" t="s">
        <v>49</v>
      </c>
      <c r="C7" s="12"/>
      <c r="D7" s="25">
        <f>D8</f>
        <v>1709344.58</v>
      </c>
      <c r="E7" s="25"/>
    </row>
    <row r="8" spans="1:10" s="8" customFormat="1" ht="24.75" customHeight="1">
      <c r="A8" s="13" t="s">
        <v>29</v>
      </c>
      <c r="B8" s="14" t="s">
        <v>49</v>
      </c>
      <c r="C8" s="12">
        <v>240</v>
      </c>
      <c r="D8" s="79">
        <v>1709344.58</v>
      </c>
      <c r="E8" s="27"/>
    </row>
    <row r="9" spans="1:10" s="8" customFormat="1" ht="57.75" customHeight="1">
      <c r="A9" s="10" t="s">
        <v>108</v>
      </c>
      <c r="B9" s="11" t="s">
        <v>50</v>
      </c>
      <c r="C9" s="12"/>
      <c r="D9" s="25">
        <f>D10</f>
        <v>1216802.99</v>
      </c>
      <c r="E9" s="25"/>
    </row>
    <row r="10" spans="1:10" s="8" customFormat="1" ht="24.75" customHeight="1">
      <c r="A10" s="13" t="s">
        <v>29</v>
      </c>
      <c r="B10" s="14" t="s">
        <v>50</v>
      </c>
      <c r="C10" s="14">
        <v>240</v>
      </c>
      <c r="D10" s="26">
        <v>1216802.99</v>
      </c>
      <c r="E10" s="26"/>
    </row>
    <row r="11" spans="1:10" s="8" customFormat="1" ht="60" customHeight="1">
      <c r="A11" s="15" t="s">
        <v>114</v>
      </c>
      <c r="B11" s="11" t="s">
        <v>67</v>
      </c>
      <c r="C11" s="12"/>
      <c r="D11" s="25">
        <f>D12</f>
        <v>5000</v>
      </c>
      <c r="E11" s="27"/>
    </row>
    <row r="12" spans="1:10" s="8" customFormat="1" ht="24.75" customHeight="1">
      <c r="A12" s="13" t="s">
        <v>29</v>
      </c>
      <c r="B12" s="14" t="s">
        <v>67</v>
      </c>
      <c r="C12" s="14">
        <v>240</v>
      </c>
      <c r="D12" s="26">
        <v>5000</v>
      </c>
      <c r="E12" s="26"/>
    </row>
    <row r="13" spans="1:10" s="8" customFormat="1" ht="43.8" customHeight="1">
      <c r="A13" s="15" t="s">
        <v>121</v>
      </c>
      <c r="B13" s="11" t="s">
        <v>51</v>
      </c>
      <c r="C13" s="12"/>
      <c r="D13" s="25">
        <f>D14+D15</f>
        <v>69000</v>
      </c>
      <c r="E13" s="27"/>
    </row>
    <row r="14" spans="1:10" s="8" customFormat="1" ht="24.75" customHeight="1">
      <c r="A14" s="13" t="s">
        <v>29</v>
      </c>
      <c r="B14" s="14" t="s">
        <v>51</v>
      </c>
      <c r="C14" s="14">
        <v>240</v>
      </c>
      <c r="D14" s="26">
        <v>20000</v>
      </c>
      <c r="E14" s="26"/>
    </row>
    <row r="15" spans="1:10" s="8" customFormat="1" ht="24.75" customHeight="1">
      <c r="A15" s="13" t="s">
        <v>47</v>
      </c>
      <c r="B15" s="14" t="s">
        <v>51</v>
      </c>
      <c r="C15" s="14">
        <v>540</v>
      </c>
      <c r="D15" s="26">
        <v>49000</v>
      </c>
      <c r="E15" s="26"/>
    </row>
    <row r="16" spans="1:10" s="8" customFormat="1" ht="45.75" customHeight="1">
      <c r="A16" s="10" t="s">
        <v>99</v>
      </c>
      <c r="B16" s="11" t="s">
        <v>52</v>
      </c>
      <c r="C16" s="12"/>
      <c r="D16" s="28">
        <f>SUM(D17:D17)</f>
        <v>37320</v>
      </c>
      <c r="E16" s="28">
        <f>SUM(E17:E17)</f>
        <v>0</v>
      </c>
    </row>
    <row r="17" spans="1:5" s="8" customFormat="1" ht="25.5" customHeight="1">
      <c r="A17" s="13" t="s">
        <v>29</v>
      </c>
      <c r="B17" s="14" t="s">
        <v>52</v>
      </c>
      <c r="C17" s="12">
        <v>240</v>
      </c>
      <c r="D17" s="27">
        <v>37320</v>
      </c>
      <c r="E17" s="27"/>
    </row>
    <row r="18" spans="1:5" s="78" customFormat="1" ht="46.2" customHeight="1">
      <c r="A18" s="10" t="s">
        <v>116</v>
      </c>
      <c r="B18" s="11" t="s">
        <v>101</v>
      </c>
      <c r="C18" s="21"/>
      <c r="D18" s="28">
        <f>D19</f>
        <v>88751.77</v>
      </c>
      <c r="E18" s="28"/>
    </row>
    <row r="19" spans="1:5" s="8" customFormat="1" ht="25.5" customHeight="1">
      <c r="A19" s="13" t="s">
        <v>29</v>
      </c>
      <c r="B19" s="14" t="s">
        <v>101</v>
      </c>
      <c r="C19" s="12">
        <v>240</v>
      </c>
      <c r="D19" s="27">
        <v>88751.77</v>
      </c>
      <c r="E19" s="27"/>
    </row>
    <row r="20" spans="1:5" s="8" customFormat="1" ht="36.75" customHeight="1">
      <c r="A20" s="15" t="s">
        <v>111</v>
      </c>
      <c r="B20" s="11" t="s">
        <v>53</v>
      </c>
      <c r="C20" s="12"/>
      <c r="D20" s="25">
        <f>D21+D22</f>
        <v>142308.68</v>
      </c>
      <c r="E20" s="27"/>
    </row>
    <row r="21" spans="1:5" s="8" customFormat="1" ht="25.5" customHeight="1">
      <c r="A21" s="13" t="s">
        <v>29</v>
      </c>
      <c r="B21" s="14" t="s">
        <v>53</v>
      </c>
      <c r="C21" s="12">
        <v>240</v>
      </c>
      <c r="D21" s="27">
        <v>33800</v>
      </c>
      <c r="E21" s="27"/>
    </row>
    <row r="22" spans="1:5" s="8" customFormat="1" ht="34.950000000000003" customHeight="1">
      <c r="A22" s="13" t="s">
        <v>47</v>
      </c>
      <c r="B22" s="14" t="s">
        <v>53</v>
      </c>
      <c r="C22" s="12">
        <v>540</v>
      </c>
      <c r="D22" s="27">
        <v>108508.68</v>
      </c>
      <c r="E22" s="27"/>
    </row>
    <row r="23" spans="1:5" s="8" customFormat="1" ht="43.95" customHeight="1">
      <c r="A23" s="36" t="s">
        <v>127</v>
      </c>
      <c r="B23" s="11" t="s">
        <v>128</v>
      </c>
      <c r="C23" s="12"/>
      <c r="D23" s="28">
        <f>D24</f>
        <v>10000</v>
      </c>
      <c r="E23" s="27">
        <f>E24</f>
        <v>0</v>
      </c>
    </row>
    <row r="24" spans="1:5" s="8" customFormat="1" ht="23.4" customHeight="1">
      <c r="A24" s="13" t="s">
        <v>29</v>
      </c>
      <c r="B24" s="14" t="s">
        <v>128</v>
      </c>
      <c r="C24" s="12">
        <v>240</v>
      </c>
      <c r="D24" s="27">
        <v>10000</v>
      </c>
      <c r="E24" s="27"/>
    </row>
    <row r="25" spans="1:5" s="8" customFormat="1" ht="42" customHeight="1">
      <c r="A25" s="36" t="s">
        <v>113</v>
      </c>
      <c r="B25" s="11" t="s">
        <v>88</v>
      </c>
      <c r="C25" s="12"/>
      <c r="D25" s="28">
        <f>D26</f>
        <v>20000</v>
      </c>
      <c r="E25" s="27">
        <f>E26</f>
        <v>0</v>
      </c>
    </row>
    <row r="26" spans="1:5" s="8" customFormat="1" ht="23.4" customHeight="1">
      <c r="A26" s="13" t="s">
        <v>29</v>
      </c>
      <c r="B26" s="14" t="s">
        <v>88</v>
      </c>
      <c r="C26" s="12">
        <v>240</v>
      </c>
      <c r="D26" s="27">
        <v>20000</v>
      </c>
      <c r="E26" s="27"/>
    </row>
    <row r="27" spans="1:5" s="8" customFormat="1" ht="52.95" customHeight="1">
      <c r="A27" s="10" t="s">
        <v>95</v>
      </c>
      <c r="B27" s="11" t="s">
        <v>100</v>
      </c>
      <c r="C27" s="12"/>
      <c r="D27" s="28">
        <f>D28+D29+D30+D31</f>
        <v>2442552.9699999997</v>
      </c>
      <c r="E27" s="28">
        <f>E28+E29+E30+E31</f>
        <v>95170</v>
      </c>
    </row>
    <row r="28" spans="1:5" s="8" customFormat="1" ht="52.95" customHeight="1">
      <c r="A28" s="13" t="s">
        <v>30</v>
      </c>
      <c r="B28" s="14" t="s">
        <v>100</v>
      </c>
      <c r="C28" s="12">
        <v>120</v>
      </c>
      <c r="D28" s="27">
        <v>2058295.43</v>
      </c>
      <c r="E28" s="27">
        <v>86806.94</v>
      </c>
    </row>
    <row r="29" spans="1:5" s="8" customFormat="1" ht="25.5" customHeight="1">
      <c r="A29" s="13" t="s">
        <v>29</v>
      </c>
      <c r="B29" s="14" t="s">
        <v>100</v>
      </c>
      <c r="C29" s="12">
        <v>240</v>
      </c>
      <c r="D29" s="27">
        <v>291365.53999999998</v>
      </c>
      <c r="E29" s="27">
        <v>8363.06</v>
      </c>
    </row>
    <row r="30" spans="1:5" s="8" customFormat="1" ht="34.950000000000003" customHeight="1">
      <c r="A30" s="13" t="s">
        <v>47</v>
      </c>
      <c r="B30" s="14" t="s">
        <v>100</v>
      </c>
      <c r="C30" s="12">
        <v>540</v>
      </c>
      <c r="D30" s="27">
        <v>17792</v>
      </c>
      <c r="E30" s="27"/>
    </row>
    <row r="31" spans="1:5" s="8" customFormat="1" ht="34.950000000000003" customHeight="1">
      <c r="A31" s="13" t="s">
        <v>31</v>
      </c>
      <c r="B31" s="14" t="s">
        <v>100</v>
      </c>
      <c r="C31" s="12">
        <v>850</v>
      </c>
      <c r="D31" s="27">
        <v>75100</v>
      </c>
      <c r="E31" s="27"/>
    </row>
    <row r="32" spans="1:5" s="7" customFormat="1" ht="46.5" customHeight="1">
      <c r="A32" s="36" t="s">
        <v>117</v>
      </c>
      <c r="B32" s="16" t="s">
        <v>68</v>
      </c>
      <c r="C32" s="17"/>
      <c r="D32" s="29">
        <f>D33</f>
        <v>3000</v>
      </c>
      <c r="E32" s="29">
        <f>E33</f>
        <v>0</v>
      </c>
    </row>
    <row r="33" spans="1:5" s="4" customFormat="1" ht="26.25" customHeight="1">
      <c r="A33" s="18" t="s">
        <v>29</v>
      </c>
      <c r="B33" s="19" t="s">
        <v>68</v>
      </c>
      <c r="C33" s="20">
        <v>240</v>
      </c>
      <c r="D33" s="31">
        <v>3000</v>
      </c>
      <c r="E33" s="32"/>
    </row>
    <row r="34" spans="1:5" s="7" customFormat="1" ht="44.4" customHeight="1">
      <c r="A34" s="69" t="s">
        <v>122</v>
      </c>
      <c r="B34" s="16" t="s">
        <v>60</v>
      </c>
      <c r="C34" s="17"/>
      <c r="D34" s="29">
        <f>D35</f>
        <v>2000</v>
      </c>
      <c r="E34" s="30">
        <f>E35</f>
        <v>0</v>
      </c>
    </row>
    <row r="35" spans="1:5" s="4" customFormat="1" ht="27.75" customHeight="1">
      <c r="A35" s="18" t="s">
        <v>29</v>
      </c>
      <c r="B35" s="19" t="s">
        <v>60</v>
      </c>
      <c r="C35" s="20">
        <v>240</v>
      </c>
      <c r="D35" s="31">
        <v>2000</v>
      </c>
      <c r="E35" s="32"/>
    </row>
    <row r="36" spans="1:5" s="4" customFormat="1" ht="42" customHeight="1">
      <c r="A36" s="36" t="s">
        <v>123</v>
      </c>
      <c r="B36" s="16" t="s">
        <v>89</v>
      </c>
      <c r="C36" s="20"/>
      <c r="D36" s="29">
        <f>D37</f>
        <v>1000</v>
      </c>
      <c r="E36" s="32">
        <f>E37</f>
        <v>0</v>
      </c>
    </row>
    <row r="37" spans="1:5" s="4" customFormat="1" ht="27.75" customHeight="1">
      <c r="A37" s="18" t="s">
        <v>29</v>
      </c>
      <c r="B37" s="19" t="s">
        <v>89</v>
      </c>
      <c r="C37" s="20">
        <v>240</v>
      </c>
      <c r="D37" s="31">
        <v>1000</v>
      </c>
      <c r="E37" s="32"/>
    </row>
    <row r="38" spans="1:5" s="8" customFormat="1" ht="18" customHeight="1">
      <c r="A38" s="10" t="s">
        <v>27</v>
      </c>
      <c r="B38" s="11" t="s">
        <v>54</v>
      </c>
      <c r="C38" s="21"/>
      <c r="D38" s="25">
        <f>SUM(D39:D40)</f>
        <v>44067</v>
      </c>
      <c r="E38" s="28">
        <f>SUM(E39:E40)</f>
        <v>0</v>
      </c>
    </row>
    <row r="39" spans="1:5" s="8" customFormat="1" ht="16.5" customHeight="1">
      <c r="A39" s="13" t="s">
        <v>45</v>
      </c>
      <c r="B39" s="14" t="s">
        <v>54</v>
      </c>
      <c r="C39" s="12">
        <v>310</v>
      </c>
      <c r="D39" s="26">
        <v>39067</v>
      </c>
      <c r="E39" s="27"/>
    </row>
    <row r="40" spans="1:5" s="8" customFormat="1" ht="20.25" customHeight="1">
      <c r="A40" s="13" t="s">
        <v>34</v>
      </c>
      <c r="B40" s="14" t="s">
        <v>54</v>
      </c>
      <c r="C40" s="12">
        <v>870</v>
      </c>
      <c r="D40" s="27">
        <v>5000</v>
      </c>
      <c r="E40" s="26"/>
    </row>
    <row r="41" spans="1:5" s="1" customFormat="1" ht="31.5" customHeight="1">
      <c r="A41" s="22" t="s">
        <v>55</v>
      </c>
      <c r="B41" s="23"/>
      <c r="C41" s="23"/>
      <c r="D41" s="33">
        <f>D7+D9+D11+D13+D16+D20+D32+D34+D38+D36+D25+D27+D18+D23</f>
        <v>5791147.9900000002</v>
      </c>
      <c r="E41" s="33">
        <f>E7+E9+E11+E13+E16+E20+E32+E34+E38+E27</f>
        <v>95170</v>
      </c>
    </row>
    <row r="42" spans="1:5">
      <c r="D42" s="34"/>
      <c r="E42" s="34"/>
    </row>
  </sheetData>
  <mergeCells count="8">
    <mergeCell ref="A1:E1"/>
    <mergeCell ref="C3:E3"/>
    <mergeCell ref="B2:E2"/>
    <mergeCell ref="A4:E4"/>
    <mergeCell ref="D5:E5"/>
    <mergeCell ref="A5:A6"/>
    <mergeCell ref="B5:B6"/>
    <mergeCell ref="C5:C6"/>
  </mergeCells>
  <pageMargins left="0.7" right="0.35416666666666669" top="0.173611111111111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view="pageLayout" zoomScaleNormal="100" zoomScaleSheetLayoutView="140" workbookViewId="0">
      <selection activeCell="E6" sqref="E6"/>
    </sheetView>
  </sheetViews>
  <sheetFormatPr defaultRowHeight="13.8"/>
  <cols>
    <col min="1" max="1" width="5.109375" customWidth="1"/>
    <col min="2" max="2" width="18" customWidth="1"/>
    <col min="3" max="3" width="32.88671875" customWidth="1"/>
    <col min="4" max="5" width="11.44140625" style="5" customWidth="1"/>
    <col min="6" max="6" width="11.6640625" style="5" customWidth="1"/>
  </cols>
  <sheetData>
    <row r="1" spans="1:10" ht="4.2" customHeight="1">
      <c r="A1" s="95"/>
      <c r="B1" s="95"/>
      <c r="C1" s="95"/>
      <c r="D1" s="95"/>
      <c r="E1" s="95"/>
      <c r="F1" s="95"/>
    </row>
    <row r="2" spans="1:10" ht="61.2" customHeight="1">
      <c r="C2" s="100" t="s">
        <v>124</v>
      </c>
      <c r="D2" s="100"/>
      <c r="E2" s="100"/>
      <c r="F2" s="100"/>
    </row>
    <row r="3" spans="1:10" s="2" customFormat="1" ht="15.75" customHeight="1">
      <c r="A3" s="3"/>
      <c r="B3" s="9"/>
      <c r="C3" s="45"/>
      <c r="D3" s="99" t="s">
        <v>130</v>
      </c>
      <c r="E3" s="99"/>
      <c r="F3" s="99"/>
      <c r="G3" s="45"/>
      <c r="H3" s="45"/>
      <c r="I3" s="45"/>
      <c r="J3" s="45"/>
    </row>
    <row r="4" spans="1:10" ht="32.25" customHeight="1">
      <c r="A4" s="101" t="s">
        <v>105</v>
      </c>
      <c r="B4" s="101"/>
      <c r="C4" s="101"/>
      <c r="D4" s="101"/>
      <c r="E4" s="101"/>
      <c r="F4" s="101"/>
    </row>
    <row r="5" spans="1:10" ht="19.5" customHeight="1">
      <c r="A5" s="102" t="s">
        <v>61</v>
      </c>
      <c r="B5" s="103" t="s">
        <v>56</v>
      </c>
      <c r="C5" s="104" t="s">
        <v>57</v>
      </c>
      <c r="D5" s="106" t="s">
        <v>62</v>
      </c>
      <c r="E5" s="106"/>
      <c r="F5" s="106"/>
    </row>
    <row r="6" spans="1:10" ht="54.75" customHeight="1">
      <c r="A6" s="102"/>
      <c r="B6" s="103"/>
      <c r="C6" s="105"/>
      <c r="D6" s="37" t="s">
        <v>69</v>
      </c>
      <c r="E6" s="37" t="s">
        <v>90</v>
      </c>
      <c r="F6" s="37" t="s">
        <v>106</v>
      </c>
    </row>
    <row r="7" spans="1:10" ht="27.75" customHeight="1">
      <c r="A7" s="38">
        <v>380</v>
      </c>
      <c r="B7" s="39" t="s">
        <v>1</v>
      </c>
      <c r="C7" s="40" t="s">
        <v>2</v>
      </c>
      <c r="D7" s="41">
        <f>D8</f>
        <v>172802.99</v>
      </c>
      <c r="E7" s="41">
        <f>E8</f>
        <v>50000</v>
      </c>
      <c r="F7" s="41">
        <f>F8</f>
        <v>50000</v>
      </c>
    </row>
    <row r="8" spans="1:10" ht="27.75" customHeight="1">
      <c r="A8" s="70">
        <v>380</v>
      </c>
      <c r="B8" s="42" t="s">
        <v>3</v>
      </c>
      <c r="C8" s="43" t="s">
        <v>58</v>
      </c>
      <c r="D8" s="71">
        <v>172802.99</v>
      </c>
      <c r="E8" s="71">
        <v>50000</v>
      </c>
      <c r="F8" s="71">
        <v>50000</v>
      </c>
    </row>
    <row r="9" spans="1:10" ht="27.75" customHeight="1">
      <c r="A9" s="38">
        <v>380</v>
      </c>
      <c r="B9" s="39" t="s">
        <v>4</v>
      </c>
      <c r="C9" s="40" t="s">
        <v>5</v>
      </c>
      <c r="D9" s="73">
        <f t="shared" ref="D9:F11" si="0">D10</f>
        <v>-5618345</v>
      </c>
      <c r="E9" s="73">
        <f t="shared" si="0"/>
        <v>-5735399</v>
      </c>
      <c r="F9" s="73">
        <f t="shared" si="0"/>
        <v>-5720729</v>
      </c>
    </row>
    <row r="10" spans="1:10" ht="28.5" customHeight="1">
      <c r="A10" s="70">
        <v>380</v>
      </c>
      <c r="B10" s="42" t="s">
        <v>6</v>
      </c>
      <c r="C10" s="43" t="s">
        <v>7</v>
      </c>
      <c r="D10" s="72">
        <f t="shared" si="0"/>
        <v>-5618345</v>
      </c>
      <c r="E10" s="72">
        <f t="shared" si="0"/>
        <v>-5735399</v>
      </c>
      <c r="F10" s="72">
        <f t="shared" si="0"/>
        <v>-5720729</v>
      </c>
    </row>
    <row r="11" spans="1:10" ht="27.75" customHeight="1">
      <c r="A11" s="70">
        <v>380</v>
      </c>
      <c r="B11" s="42" t="s">
        <v>8</v>
      </c>
      <c r="C11" s="43" t="s">
        <v>9</v>
      </c>
      <c r="D11" s="72">
        <f t="shared" si="0"/>
        <v>-5618345</v>
      </c>
      <c r="E11" s="72">
        <f t="shared" si="0"/>
        <v>-5735399</v>
      </c>
      <c r="F11" s="72">
        <f t="shared" si="0"/>
        <v>-5720729</v>
      </c>
    </row>
    <row r="12" spans="1:10" ht="27.75" customHeight="1">
      <c r="A12" s="70">
        <v>380</v>
      </c>
      <c r="B12" s="42" t="s">
        <v>10</v>
      </c>
      <c r="C12" s="43" t="s">
        <v>11</v>
      </c>
      <c r="D12" s="72">
        <v>-5618345</v>
      </c>
      <c r="E12" s="71">
        <v>-5735399</v>
      </c>
      <c r="F12" s="71">
        <v>-5720729</v>
      </c>
    </row>
    <row r="13" spans="1:10" ht="27.75" customHeight="1">
      <c r="A13" s="38">
        <v>380</v>
      </c>
      <c r="B13" s="39" t="s">
        <v>12</v>
      </c>
      <c r="C13" s="40" t="s">
        <v>13</v>
      </c>
      <c r="D13" s="74">
        <f t="shared" ref="D13:F15" si="1">D14</f>
        <v>5791147.9900000002</v>
      </c>
      <c r="E13" s="74">
        <f t="shared" si="1"/>
        <v>5785399</v>
      </c>
      <c r="F13" s="74">
        <f t="shared" si="1"/>
        <v>5770729</v>
      </c>
    </row>
    <row r="14" spans="1:10" ht="27.75" customHeight="1">
      <c r="A14" s="70">
        <v>380</v>
      </c>
      <c r="B14" s="42" t="s">
        <v>14</v>
      </c>
      <c r="C14" s="43" t="s">
        <v>15</v>
      </c>
      <c r="D14" s="71">
        <f t="shared" si="1"/>
        <v>5791147.9900000002</v>
      </c>
      <c r="E14" s="71">
        <f t="shared" si="1"/>
        <v>5785399</v>
      </c>
      <c r="F14" s="71">
        <f t="shared" si="1"/>
        <v>5770729</v>
      </c>
    </row>
    <row r="15" spans="1:10" ht="27.75" customHeight="1">
      <c r="A15" s="70">
        <v>380</v>
      </c>
      <c r="B15" s="42" t="s">
        <v>16</v>
      </c>
      <c r="C15" s="43" t="s">
        <v>17</v>
      </c>
      <c r="D15" s="71">
        <f t="shared" si="1"/>
        <v>5791147.9900000002</v>
      </c>
      <c r="E15" s="71">
        <f t="shared" si="1"/>
        <v>5785399</v>
      </c>
      <c r="F15" s="71">
        <f t="shared" si="1"/>
        <v>5770729</v>
      </c>
    </row>
    <row r="16" spans="1:10" ht="27.75" customHeight="1">
      <c r="A16" s="70">
        <v>380</v>
      </c>
      <c r="B16" s="42" t="s">
        <v>18</v>
      </c>
      <c r="C16" s="43" t="s">
        <v>19</v>
      </c>
      <c r="D16" s="71">
        <v>5791147.9900000002</v>
      </c>
      <c r="E16" s="71">
        <v>5785399</v>
      </c>
      <c r="F16" s="71">
        <v>5770729</v>
      </c>
    </row>
    <row r="18" spans="1:6">
      <c r="A18" s="96"/>
      <c r="B18" s="96"/>
      <c r="C18" s="96"/>
      <c r="D18" s="96"/>
      <c r="E18" s="96"/>
      <c r="F18" s="96"/>
    </row>
    <row r="20" spans="1:6">
      <c r="A20" s="44"/>
      <c r="B20" s="44"/>
    </row>
    <row r="21" spans="1:6">
      <c r="A21" s="97"/>
      <c r="B21" s="97"/>
      <c r="C21" s="97"/>
      <c r="D21" s="76"/>
      <c r="E21" s="98"/>
      <c r="F21" s="98"/>
    </row>
    <row r="23" spans="1:6">
      <c r="A23" s="97"/>
      <c r="B23" s="97"/>
      <c r="C23" s="97"/>
      <c r="D23" s="76"/>
      <c r="E23" s="98"/>
      <c r="F23" s="98"/>
    </row>
  </sheetData>
  <mergeCells count="13">
    <mergeCell ref="A1:F1"/>
    <mergeCell ref="A18:F18"/>
    <mergeCell ref="A21:C21"/>
    <mergeCell ref="E21:F21"/>
    <mergeCell ref="A23:C23"/>
    <mergeCell ref="E23:F23"/>
    <mergeCell ref="D3:F3"/>
    <mergeCell ref="C2:F2"/>
    <mergeCell ref="A4:F4"/>
    <mergeCell ref="A5:A6"/>
    <mergeCell ref="B5:B6"/>
    <mergeCell ref="C5:C6"/>
    <mergeCell ref="D5:F5"/>
  </mergeCells>
  <pageMargins left="0.7" right="0.364583333333333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3</vt:lpstr>
      <vt:lpstr>Приложение 5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2022-05-17T10:40:37Z</dcterms:modified>
</cp:coreProperties>
</file>